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480" activeTab="1"/>
  </bookViews>
  <sheets>
    <sheet name="Pointage" sheetId="1" r:id="rId1"/>
    <sheet name="Tableau 32" sheetId="2" r:id="rId2"/>
    <sheet name="Classement T2" sheetId="3" r:id="rId3"/>
    <sheet name="Classement T1+T2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D50" i="4"/>
  <c r="F50" s="1"/>
  <c r="H50" s="1"/>
  <c r="J50" s="1"/>
  <c r="D49"/>
  <c r="F49" s="1"/>
  <c r="H49" s="1"/>
  <c r="J49" s="1"/>
  <c r="F48"/>
  <c r="H48" s="1"/>
  <c r="J48" s="1"/>
  <c r="D48"/>
  <c r="F47"/>
  <c r="H47" s="1"/>
  <c r="J47" s="1"/>
  <c r="D47"/>
  <c r="F46"/>
  <c r="H46" s="1"/>
  <c r="J46" s="1"/>
  <c r="D46"/>
  <c r="F45"/>
  <c r="H45" s="1"/>
  <c r="J45" s="1"/>
  <c r="D45"/>
  <c r="D44"/>
  <c r="F44" s="1"/>
  <c r="H44" s="1"/>
  <c r="J44" s="1"/>
  <c r="F43"/>
  <c r="H43" s="1"/>
  <c r="J43" s="1"/>
  <c r="D43"/>
  <c r="D42"/>
  <c r="F42" s="1"/>
  <c r="H42" s="1"/>
  <c r="J42" s="1"/>
  <c r="D38"/>
  <c r="F38" s="1"/>
  <c r="H38" s="1"/>
  <c r="J38" s="1"/>
  <c r="D37"/>
  <c r="F37" s="1"/>
  <c r="H37" s="1"/>
  <c r="J37" s="1"/>
  <c r="D36"/>
  <c r="F36" s="1"/>
  <c r="H36" s="1"/>
  <c r="J36" s="1"/>
  <c r="D35"/>
  <c r="F35" s="1"/>
  <c r="H35" s="1"/>
  <c r="J35" s="1"/>
  <c r="D34"/>
  <c r="F34" s="1"/>
  <c r="H34" s="1"/>
  <c r="J34" s="1"/>
  <c r="D33"/>
  <c r="F33" s="1"/>
  <c r="H33" s="1"/>
  <c r="J33" s="1"/>
  <c r="D32"/>
  <c r="F32" s="1"/>
  <c r="H32" s="1"/>
  <c r="J32" s="1"/>
  <c r="F31"/>
  <c r="H31" s="1"/>
  <c r="J31" s="1"/>
  <c r="D31"/>
  <c r="D30"/>
  <c r="F30" s="1"/>
  <c r="H30" s="1"/>
  <c r="J30" s="1"/>
  <c r="F29"/>
  <c r="H29" s="1"/>
  <c r="J29" s="1"/>
  <c r="D29"/>
  <c r="F28"/>
  <c r="H28" s="1"/>
  <c r="J28" s="1"/>
  <c r="D28"/>
  <c r="F27"/>
  <c r="H27" s="1"/>
  <c r="J27" s="1"/>
  <c r="D27"/>
  <c r="F26"/>
  <c r="H26" s="1"/>
  <c r="J26" s="1"/>
  <c r="D26"/>
  <c r="D25"/>
  <c r="F25" s="1"/>
  <c r="H25" s="1"/>
  <c r="J25" s="1"/>
  <c r="F24"/>
  <c r="H24" s="1"/>
  <c r="J24" s="1"/>
  <c r="D24"/>
  <c r="D23"/>
  <c r="F23" s="1"/>
  <c r="H23" s="1"/>
  <c r="J23" s="1"/>
  <c r="D22"/>
  <c r="F22" s="1"/>
  <c r="H22" s="1"/>
  <c r="J22" s="1"/>
  <c r="D21"/>
  <c r="F21" s="1"/>
  <c r="H21" s="1"/>
  <c r="J21" s="1"/>
  <c r="D20"/>
  <c r="F20" s="1"/>
  <c r="H20" s="1"/>
  <c r="J20" s="1"/>
  <c r="D19"/>
  <c r="F19" s="1"/>
  <c r="H19" s="1"/>
  <c r="J19" s="1"/>
  <c r="D18"/>
  <c r="F18" s="1"/>
  <c r="H18" s="1"/>
  <c r="J18" s="1"/>
  <c r="D17"/>
  <c r="F17" s="1"/>
  <c r="H17" s="1"/>
  <c r="J17" s="1"/>
  <c r="D16"/>
  <c r="F16" s="1"/>
  <c r="H16" s="1"/>
  <c r="J16" s="1"/>
  <c r="F15"/>
  <c r="H15" s="1"/>
  <c r="J15" s="1"/>
  <c r="D15"/>
  <c r="D14"/>
  <c r="F14" s="1"/>
  <c r="H14" s="1"/>
  <c r="J14" s="1"/>
  <c r="F13"/>
  <c r="H13" s="1"/>
  <c r="J13" s="1"/>
  <c r="D13"/>
  <c r="F12"/>
  <c r="H12" s="1"/>
  <c r="J12" s="1"/>
  <c r="D12"/>
  <c r="F11"/>
  <c r="H11" s="1"/>
  <c r="J11" s="1"/>
  <c r="D11"/>
  <c r="F10"/>
  <c r="H10" s="1"/>
  <c r="J10" s="1"/>
  <c r="D10"/>
  <c r="D9"/>
  <c r="F9" s="1"/>
  <c r="H9" s="1"/>
  <c r="J9" s="1"/>
  <c r="F8"/>
  <c r="H8" s="1"/>
  <c r="J8" s="1"/>
  <c r="D8"/>
  <c r="D7"/>
  <c r="F7" s="1"/>
  <c r="H7" s="1"/>
  <c r="J7" s="1"/>
  <c r="D6"/>
  <c r="F6" s="1"/>
  <c r="H6" s="1"/>
  <c r="J6" s="1"/>
  <c r="D5"/>
  <c r="F5" s="1"/>
  <c r="H5" s="1"/>
  <c r="J5" s="1"/>
  <c r="B35" i="3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AQ98" i="2"/>
  <c r="AR97"/>
  <c r="AZ95" s="1"/>
  <c r="AP94"/>
  <c r="AR93"/>
  <c r="AQ92"/>
  <c r="AR91"/>
  <c r="AQ88"/>
  <c r="AR87"/>
  <c r="AZ89" s="1"/>
  <c r="AH89" s="1"/>
  <c r="Z151" s="1"/>
  <c r="AQ86"/>
  <c r="AR85"/>
  <c r="AQ82"/>
  <c r="AR81"/>
  <c r="AZ83" s="1"/>
  <c r="AQ80"/>
  <c r="AR79"/>
  <c r="AZ77"/>
  <c r="BH80" s="1"/>
  <c r="BH147" s="1"/>
  <c r="BP149" s="1"/>
  <c r="AQ76"/>
  <c r="AR75"/>
  <c r="AQ74"/>
  <c r="AR73"/>
  <c r="AZ71"/>
  <c r="AH71" s="1"/>
  <c r="Z68" s="1"/>
  <c r="R62" s="1"/>
  <c r="AQ70"/>
  <c r="AR69"/>
  <c r="AQ68"/>
  <c r="AR67"/>
  <c r="AZ65"/>
  <c r="AQ64"/>
  <c r="AR63"/>
  <c r="AQ62"/>
  <c r="AR61"/>
  <c r="AZ59" s="1"/>
  <c r="AH59" s="1"/>
  <c r="Z56" s="1"/>
  <c r="AQ58"/>
  <c r="AR57"/>
  <c r="AQ56"/>
  <c r="AR55"/>
  <c r="AQ52"/>
  <c r="AR51"/>
  <c r="AZ53" s="1"/>
  <c r="AH53" s="1"/>
  <c r="Z141" s="1"/>
  <c r="R143" s="1"/>
  <c r="AQ50"/>
  <c r="AR49"/>
  <c r="AZ47" s="1"/>
  <c r="AH47" s="1"/>
  <c r="Z139" s="1"/>
  <c r="AQ46"/>
  <c r="AR45"/>
  <c r="AQ44"/>
  <c r="AR43"/>
  <c r="AQ40"/>
  <c r="AR39"/>
  <c r="AZ41" s="1"/>
  <c r="AH41" s="1"/>
  <c r="Z44" s="1"/>
  <c r="R38" s="1"/>
  <c r="AQ38"/>
  <c r="AR37"/>
  <c r="AZ35"/>
  <c r="AH35" s="1"/>
  <c r="Z32" s="1"/>
  <c r="AQ34"/>
  <c r="AR33"/>
  <c r="AQ32"/>
  <c r="AR31"/>
  <c r="AZ29"/>
  <c r="AH29" s="1"/>
  <c r="Z135" s="1"/>
  <c r="R137" s="1"/>
  <c r="AQ28"/>
  <c r="AR27"/>
  <c r="AQ26"/>
  <c r="AR25"/>
  <c r="AZ23"/>
  <c r="AH23" s="1"/>
  <c r="Z133" s="1"/>
  <c r="AQ22"/>
  <c r="AR21"/>
  <c r="AP20"/>
  <c r="AR19"/>
  <c r="AZ17"/>
  <c r="AP16"/>
  <c r="AR15"/>
  <c r="AP14"/>
  <c r="AR13"/>
  <c r="AZ11" s="1"/>
  <c r="AH11" s="1"/>
  <c r="Z129" s="1"/>
  <c r="R131" s="1"/>
  <c r="AP10"/>
  <c r="AR9"/>
  <c r="AQ8"/>
  <c r="AR7"/>
  <c r="AP4"/>
  <c r="AR3"/>
  <c r="AZ5" s="1"/>
  <c r="AH5" s="1"/>
  <c r="Z8" s="1"/>
  <c r="AH17" l="1"/>
  <c r="Z20" s="1"/>
  <c r="R14" s="1"/>
  <c r="J26" s="1"/>
  <c r="AH65"/>
  <c r="Z145" s="1"/>
  <c r="AH83"/>
  <c r="Z80" s="1"/>
  <c r="BH92"/>
  <c r="AH95"/>
  <c r="Z92" s="1"/>
  <c r="R86" s="1"/>
  <c r="R170"/>
  <c r="J181" s="1"/>
  <c r="B179" s="1"/>
  <c r="J158"/>
  <c r="B156" s="1"/>
  <c r="R115"/>
  <c r="J74"/>
  <c r="R113"/>
  <c r="R164"/>
  <c r="J166" s="1"/>
  <c r="J134"/>
  <c r="B149" s="1"/>
  <c r="J154"/>
  <c r="B160" s="1"/>
  <c r="R168"/>
  <c r="BH8"/>
  <c r="BH20"/>
  <c r="BH133" s="1"/>
  <c r="BP131" s="1"/>
  <c r="BH32"/>
  <c r="BH135" s="1"/>
  <c r="BH44"/>
  <c r="BH56"/>
  <c r="BH68"/>
  <c r="BH145" s="1"/>
  <c r="AH77"/>
  <c r="Z147" s="1"/>
  <c r="R149" s="1"/>
  <c r="R109" l="1"/>
  <c r="J111" s="1"/>
  <c r="B119" s="1"/>
  <c r="R119"/>
  <c r="J117" s="1"/>
  <c r="B114" s="1"/>
  <c r="BH139"/>
  <c r="BP137" s="1"/>
  <c r="BP168" s="1"/>
  <c r="BP38"/>
  <c r="BH129"/>
  <c r="BP164" s="1"/>
  <c r="BX166" s="1"/>
  <c r="BP14"/>
  <c r="BX134"/>
  <c r="J105"/>
  <c r="B107" s="1"/>
  <c r="B50"/>
  <c r="J101"/>
  <c r="B103" s="1"/>
  <c r="B78"/>
  <c r="J177"/>
  <c r="B183" s="1"/>
  <c r="B174"/>
  <c r="BH141"/>
  <c r="BP143" s="1"/>
  <c r="BP62"/>
  <c r="BP86"/>
  <c r="BH151"/>
  <c r="BP174" s="1"/>
  <c r="BX172" s="1"/>
  <c r="R174"/>
  <c r="J172" s="1"/>
  <c r="B169" s="1"/>
  <c r="J146"/>
  <c r="B140" s="1"/>
  <c r="J125" l="1"/>
  <c r="B127" s="1"/>
  <c r="J121"/>
  <c r="B123" s="1"/>
  <c r="BX154"/>
  <c r="CE156" s="1"/>
  <c r="BX177"/>
  <c r="CE179" s="1"/>
  <c r="CE169"/>
  <c r="CE174" s="1"/>
  <c r="BP119"/>
  <c r="BX117" s="1"/>
  <c r="BX74"/>
  <c r="CE50" s="1"/>
  <c r="BX101"/>
  <c r="CE103" s="1"/>
  <c r="BP113"/>
  <c r="BX181"/>
  <c r="BP109"/>
  <c r="BX111" s="1"/>
  <c r="BX26"/>
  <c r="CE78" s="1"/>
  <c r="BP170"/>
  <c r="BX146"/>
  <c r="BP115"/>
  <c r="BX105"/>
  <c r="BX121" l="1"/>
  <c r="CE123" s="1"/>
  <c r="CE127" s="1"/>
  <c r="CE183"/>
  <c r="BX125"/>
  <c r="CE114"/>
  <c r="CE119" s="1"/>
  <c r="BX158"/>
  <c r="CE160" s="1"/>
  <c r="CE140"/>
  <c r="CE149" s="1"/>
  <c r="CE107"/>
</calcChain>
</file>

<file path=xl/sharedStrings.xml><?xml version="1.0" encoding="utf-8"?>
<sst xmlns="http://schemas.openxmlformats.org/spreadsheetml/2006/main" count="887" uniqueCount="224">
  <si>
    <t>N° DOSSARD</t>
  </si>
  <si>
    <t>n° Lic</t>
  </si>
  <si>
    <t>Nom</t>
  </si>
  <si>
    <t>Prénom</t>
  </si>
  <si>
    <t>Pt Class</t>
  </si>
  <si>
    <t>Cat</t>
  </si>
  <si>
    <t>Type Lic</t>
  </si>
  <si>
    <t>Date Valid</t>
  </si>
  <si>
    <t>N° Club</t>
  </si>
  <si>
    <t>Nom Club</t>
  </si>
  <si>
    <t>Sexe</t>
  </si>
  <si>
    <t>Inscrit sur les tous les tours restants</t>
  </si>
  <si>
    <t>Cumul pts GP</t>
  </si>
  <si>
    <t>734602</t>
  </si>
  <si>
    <t>MALNUIT DIT CERRE</t>
  </si>
  <si>
    <t>Christian</t>
  </si>
  <si>
    <t>V70</t>
  </si>
  <si>
    <t>Loisir</t>
  </si>
  <si>
    <t>01730095</t>
  </si>
  <si>
    <t>Assoc. Les Belledonnes</t>
  </si>
  <si>
    <t>M</t>
  </si>
  <si>
    <t>OUI</t>
  </si>
  <si>
    <t>Abs prévenu</t>
  </si>
  <si>
    <t>7312070</t>
  </si>
  <si>
    <t>GROS</t>
  </si>
  <si>
    <t>François</t>
  </si>
  <si>
    <t>V55</t>
  </si>
  <si>
    <t>7312106</t>
  </si>
  <si>
    <t>DARDEL</t>
  </si>
  <si>
    <t>Bruno</t>
  </si>
  <si>
    <t>V60</t>
  </si>
  <si>
    <t>735191</t>
  </si>
  <si>
    <t>COUVREUR</t>
  </si>
  <si>
    <t>Jean-Paul</t>
  </si>
  <si>
    <t>V75</t>
  </si>
  <si>
    <t>072327</t>
  </si>
  <si>
    <t>CHOMEL</t>
  </si>
  <si>
    <t>Ivan</t>
  </si>
  <si>
    <t>7311961</t>
  </si>
  <si>
    <t>BERNEL</t>
  </si>
  <si>
    <t>Jean-Marc</t>
  </si>
  <si>
    <t>7312068</t>
  </si>
  <si>
    <t>COMYN</t>
  </si>
  <si>
    <t>Jean-Christophe</t>
  </si>
  <si>
    <t>7312299</t>
  </si>
  <si>
    <t xml:space="preserve">NICOLLET </t>
  </si>
  <si>
    <t>Sébastien</t>
  </si>
  <si>
    <t>V45</t>
  </si>
  <si>
    <t>7312294</t>
  </si>
  <si>
    <t>ETELLIN</t>
  </si>
  <si>
    <t>Bertrand</t>
  </si>
  <si>
    <t>7311626</t>
  </si>
  <si>
    <t>BONARDAU</t>
  </si>
  <si>
    <t>Thierry</t>
  </si>
  <si>
    <t>V40</t>
  </si>
  <si>
    <t>01730089</t>
  </si>
  <si>
    <t>CTT Belley-Yenne</t>
  </si>
  <si>
    <t>7312200</t>
  </si>
  <si>
    <t>MAURY-HOURS</t>
  </si>
  <si>
    <t>Benjamin</t>
  </si>
  <si>
    <t>S</t>
  </si>
  <si>
    <t>NON</t>
  </si>
  <si>
    <t>7310998</t>
  </si>
  <si>
    <t>GERMANAZ</t>
  </si>
  <si>
    <t>Nadine</t>
  </si>
  <si>
    <t>V50</t>
  </si>
  <si>
    <t>Dirigeant</t>
  </si>
  <si>
    <t>01730090</t>
  </si>
  <si>
    <t>Ping Rochettois</t>
  </si>
  <si>
    <t>F</t>
  </si>
  <si>
    <t>738479</t>
  </si>
  <si>
    <t>BEOLET</t>
  </si>
  <si>
    <t>Sylvain</t>
  </si>
  <si>
    <t>7311474</t>
  </si>
  <si>
    <t>DEHONGHER</t>
  </si>
  <si>
    <t>Eric</t>
  </si>
  <si>
    <t>7311395</t>
  </si>
  <si>
    <t>TRAMEAUX</t>
  </si>
  <si>
    <t>Christine</t>
  </si>
  <si>
    <t>V65</t>
  </si>
  <si>
    <t>7311574</t>
  </si>
  <si>
    <t>SCHLOEDER</t>
  </si>
  <si>
    <t>Jean-Rémi</t>
  </si>
  <si>
    <t>7310997</t>
  </si>
  <si>
    <t>Ophéline</t>
  </si>
  <si>
    <t>M1</t>
  </si>
  <si>
    <t>737680</t>
  </si>
  <si>
    <t xml:space="preserve">MOR </t>
  </si>
  <si>
    <t>Raphaël</t>
  </si>
  <si>
    <t>J3</t>
  </si>
  <si>
    <t>01730048</t>
  </si>
  <si>
    <t>TT Albertville</t>
  </si>
  <si>
    <t>???</t>
  </si>
  <si>
    <t>7310542</t>
  </si>
  <si>
    <t>Christophe</t>
  </si>
  <si>
    <t>734281</t>
  </si>
  <si>
    <t>CALVI</t>
  </si>
  <si>
    <t>Frederic</t>
  </si>
  <si>
    <t>Compétition</t>
  </si>
  <si>
    <t>7312038</t>
  </si>
  <si>
    <t>CHRETIEN</t>
  </si>
  <si>
    <t>Pierre-François</t>
  </si>
  <si>
    <t>01730033</t>
  </si>
  <si>
    <t>TT La Bathie</t>
  </si>
  <si>
    <t>739784</t>
  </si>
  <si>
    <t>DARVE</t>
  </si>
  <si>
    <t>Isabelle</t>
  </si>
  <si>
    <t>01730051</t>
  </si>
  <si>
    <t>TT La Motte Servolex</t>
  </si>
  <si>
    <t>7311849</t>
  </si>
  <si>
    <t>MULOT</t>
  </si>
  <si>
    <t>André</t>
  </si>
  <si>
    <t>7311381</t>
  </si>
  <si>
    <t xml:space="preserve">MENARD </t>
  </si>
  <si>
    <t>Etienne</t>
  </si>
  <si>
    <t>739693</t>
  </si>
  <si>
    <t>FLAMMIER</t>
  </si>
  <si>
    <t>Candice</t>
  </si>
  <si>
    <t>7312189</t>
  </si>
  <si>
    <t>ABDESSADEK</t>
  </si>
  <si>
    <t>Faycal</t>
  </si>
  <si>
    <t>7310454</t>
  </si>
  <si>
    <t>RICHARD</t>
  </si>
  <si>
    <t>Sebastien</t>
  </si>
  <si>
    <t>7311363</t>
  </si>
  <si>
    <t>Florent</t>
  </si>
  <si>
    <t>J2</t>
  </si>
  <si>
    <t>7311518</t>
  </si>
  <si>
    <t>PERRUISSET</t>
  </si>
  <si>
    <t>Jérôme</t>
  </si>
  <si>
    <t>7311015</t>
  </si>
  <si>
    <t>DUBOIS</t>
  </si>
  <si>
    <t>Françoise</t>
  </si>
  <si>
    <t>01730077</t>
  </si>
  <si>
    <t>CP St Jean de M</t>
  </si>
  <si>
    <t>7311493</t>
  </si>
  <si>
    <t>FUNTEN</t>
  </si>
  <si>
    <t>Pascal</t>
  </si>
  <si>
    <t>01730068</t>
  </si>
  <si>
    <t>Chambéry TT</t>
  </si>
  <si>
    <t>7311602</t>
  </si>
  <si>
    <t>PLADA BILLAR</t>
  </si>
  <si>
    <t>Tomas</t>
  </si>
  <si>
    <t>7312204</t>
  </si>
  <si>
    <t>DEFOSSEZ-CARME</t>
  </si>
  <si>
    <t>David</t>
  </si>
  <si>
    <t>URAN</t>
  </si>
  <si>
    <t>Anne</t>
  </si>
  <si>
    <t>Aucun</t>
  </si>
  <si>
    <t>01730076</t>
  </si>
  <si>
    <t>EAGTT</t>
  </si>
  <si>
    <t>Finale KO</t>
  </si>
  <si>
    <t>1/2ème de Finale KO</t>
  </si>
  <si>
    <t>1/4ème de Finale KO</t>
  </si>
  <si>
    <t>1/8ème de Finale KO</t>
  </si>
  <si>
    <t>1/16ème de Finale</t>
  </si>
  <si>
    <t>1/8ème de Finale OK</t>
  </si>
  <si>
    <t>1/4 de Finale OK</t>
  </si>
  <si>
    <t>1/2 Finale OK</t>
  </si>
  <si>
    <t>Finale OK</t>
  </si>
  <si>
    <t>Table</t>
  </si>
  <si>
    <t/>
  </si>
  <si>
    <t>Place</t>
  </si>
  <si>
    <t>Nom Prénom</t>
  </si>
  <si>
    <t>Pts GP marqués</t>
  </si>
  <si>
    <t>1er OK</t>
  </si>
  <si>
    <t>2ème OK</t>
  </si>
  <si>
    <t>3ème OK</t>
  </si>
  <si>
    <t>1ère féminine</t>
  </si>
  <si>
    <t>2ème féminine</t>
  </si>
  <si>
    <t>3ème féminine</t>
  </si>
  <si>
    <t>jeune fille</t>
  </si>
  <si>
    <t>CLASSEMENT 32 JOUEURS</t>
  </si>
  <si>
    <t>Résultat et classement ap chaque tour</t>
  </si>
  <si>
    <t>T1 La Bathie</t>
  </si>
  <si>
    <t>T2 Chambéry</t>
  </si>
  <si>
    <t>T3 La Motte Servolex</t>
  </si>
  <si>
    <t>T4</t>
  </si>
  <si>
    <t>Résultat</t>
  </si>
  <si>
    <t>Classement ap T1</t>
  </si>
  <si>
    <t>Classement ap T2</t>
  </si>
  <si>
    <t xml:space="preserve">Résultat </t>
  </si>
  <si>
    <t>Classement ap T3</t>
  </si>
  <si>
    <t>Classement ap T4</t>
  </si>
  <si>
    <t>CHOMEL Yvan</t>
  </si>
  <si>
    <t>Les Belledonnes</t>
  </si>
  <si>
    <t xml:space="preserve">MOR Christophe </t>
  </si>
  <si>
    <t xml:space="preserve">MOR Raphaël </t>
  </si>
  <si>
    <t>SCHLOEDER Jean-Rémi</t>
  </si>
  <si>
    <t>GROS François</t>
  </si>
  <si>
    <t>MULOT André</t>
  </si>
  <si>
    <t>BONARDAU Thierry</t>
  </si>
  <si>
    <t>PLADA BILLAR Tomas</t>
  </si>
  <si>
    <t>PERRUISSET Jérôme</t>
  </si>
  <si>
    <t>MENARD Etienne</t>
  </si>
  <si>
    <t>COMYN Jean-Christophe</t>
  </si>
  <si>
    <t>NICOLLET Sébastien</t>
  </si>
  <si>
    <t>DARDEL Bruno</t>
  </si>
  <si>
    <t>COUVREUR Jean-Paul</t>
  </si>
  <si>
    <t>BERNEL Jean-Marc</t>
  </si>
  <si>
    <t>FUNTEN Pascal</t>
  </si>
  <si>
    <t>ETELLIN Bertrand</t>
  </si>
  <si>
    <t>FALLETTA Alicia</t>
  </si>
  <si>
    <t>La Bathie</t>
  </si>
  <si>
    <t>DEHONGHER Eric</t>
  </si>
  <si>
    <t>MALNUIT DIT CERRE Christian</t>
  </si>
  <si>
    <t>DEFOSSEZ-CARME David</t>
  </si>
  <si>
    <t>DARVE Isabelle</t>
  </si>
  <si>
    <t>MAURY-HOURS Benjamin</t>
  </si>
  <si>
    <t>GERMANAZ Nadine</t>
  </si>
  <si>
    <t>FLAMMIER Candice</t>
  </si>
  <si>
    <t>MENARD Florent</t>
  </si>
  <si>
    <t>BEOLET Sylvain</t>
  </si>
  <si>
    <t>RICHARD Sébastien</t>
  </si>
  <si>
    <t>CHRETIEN Pierre-François</t>
  </si>
  <si>
    <t>ABDESSADEK Faycal</t>
  </si>
  <si>
    <t>URAN Anne</t>
  </si>
  <si>
    <t>BEOLET Ophéline</t>
  </si>
  <si>
    <t>DUBOIS Françoise</t>
  </si>
  <si>
    <t>TRAMEAUX Christine</t>
  </si>
  <si>
    <t>Club</t>
  </si>
  <si>
    <t>T1 La Bathie 23j</t>
  </si>
  <si>
    <t>T2 Chambéry 32j</t>
  </si>
  <si>
    <t>Joueur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</si>
</sst>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dd/mm/yy"/>
    <numFmt numFmtId="166" formatCode="h: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SansSerif"/>
      <family val="2"/>
    </font>
    <font>
      <b/>
      <sz val="9"/>
      <color rgb="FF000000"/>
      <name val="SansSerif"/>
      <family val="2"/>
    </font>
    <font>
      <b/>
      <sz val="12"/>
      <name val="Calibri"/>
      <family val="2"/>
      <scheme val="minor"/>
    </font>
    <font>
      <sz val="9"/>
      <name val="SansSerif"/>
      <family val="2"/>
    </font>
    <font>
      <sz val="12"/>
      <name val="SansSerif"/>
      <family val="2"/>
    </font>
    <font>
      <sz val="12"/>
      <name val="Calibri"/>
      <family val="2"/>
      <scheme val="minor"/>
    </font>
    <font>
      <b/>
      <sz val="9"/>
      <name val="SansSerif"/>
    </font>
    <font>
      <sz val="9"/>
      <color rgb="FF000000"/>
      <name val="SansSerif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10"/>
      <color rgb="FF000000"/>
      <name val="SansSerif"/>
      <family val="2"/>
    </font>
    <font>
      <sz val="10"/>
      <name val="SansSerif"/>
      <family val="2"/>
    </font>
    <font>
      <sz val="10"/>
      <name val="SansSerif"/>
    </font>
    <font>
      <sz val="9"/>
      <name val="SansSerif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4" fillId="0" borderId="0"/>
  </cellStyleXfs>
  <cellXfs count="34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2" fontId="4" fillId="2" borderId="0" xfId="2" applyNumberFormat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1" fillId="0" borderId="0" xfId="2" applyFont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justify" vertical="center" wrapText="1"/>
    </xf>
    <xf numFmtId="0" fontId="7" fillId="2" borderId="6" xfId="2" applyFont="1" applyFill="1" applyBorder="1" applyAlignment="1">
      <alignment horizontal="left" vertical="center" wrapText="1"/>
    </xf>
    <xf numFmtId="1" fontId="6" fillId="2" borderId="6" xfId="2" applyNumberFormat="1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14" fontId="6" fillId="2" borderId="6" xfId="2" applyNumberFormat="1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center" vertical="center"/>
    </xf>
    <xf numFmtId="2" fontId="9" fillId="2" borderId="7" xfId="2" applyNumberFormat="1" applyFont="1" applyFill="1" applyBorder="1" applyAlignment="1">
      <alignment horizontal="center" vertical="center" wrapText="1"/>
    </xf>
    <xf numFmtId="164" fontId="10" fillId="0" borderId="0" xfId="1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11" fillId="2" borderId="8" xfId="2" applyFont="1" applyFill="1" applyBorder="1" applyAlignment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justify" vertical="center" wrapText="1"/>
    </xf>
    <xf numFmtId="0" fontId="7" fillId="2" borderId="10" xfId="2" applyFont="1" applyFill="1" applyBorder="1" applyAlignment="1">
      <alignment horizontal="left" vertical="center" wrapText="1"/>
    </xf>
    <xf numFmtId="1" fontId="6" fillId="2" borderId="10" xfId="2" applyNumberFormat="1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 wrapText="1"/>
    </xf>
    <xf numFmtId="14" fontId="6" fillId="2" borderId="10" xfId="2" applyNumberFormat="1" applyFont="1" applyFill="1" applyBorder="1" applyAlignment="1">
      <alignment horizontal="left" vertical="center" wrapText="1"/>
    </xf>
    <xf numFmtId="49" fontId="6" fillId="2" borderId="10" xfId="2" applyNumberFormat="1" applyFont="1" applyFill="1" applyBorder="1" applyAlignment="1">
      <alignment horizontal="left" vertical="center" wrapText="1"/>
    </xf>
    <xf numFmtId="0" fontId="8" fillId="2" borderId="10" xfId="2" applyFont="1" applyFill="1" applyBorder="1" applyAlignment="1">
      <alignment horizontal="center" vertical="center"/>
    </xf>
    <xf numFmtId="2" fontId="9" fillId="2" borderId="11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justify" vertical="center" wrapText="1"/>
    </xf>
    <xf numFmtId="0" fontId="7" fillId="2" borderId="14" xfId="2" applyFont="1" applyFill="1" applyBorder="1" applyAlignment="1">
      <alignment horizontal="left" vertical="center" wrapText="1"/>
    </xf>
    <xf numFmtId="1" fontId="6" fillId="2" borderId="14" xfId="2" applyNumberFormat="1" applyFont="1" applyFill="1" applyBorder="1" applyAlignment="1">
      <alignment horizontal="left" vertical="center" wrapText="1"/>
    </xf>
    <xf numFmtId="0" fontId="6" fillId="2" borderId="14" xfId="2" applyFont="1" applyFill="1" applyBorder="1" applyAlignment="1">
      <alignment horizontal="left" vertical="center" wrapText="1"/>
    </xf>
    <xf numFmtId="14" fontId="6" fillId="2" borderId="14" xfId="2" applyNumberFormat="1" applyFont="1" applyFill="1" applyBorder="1" applyAlignment="1">
      <alignment horizontal="left" vertical="center" wrapText="1"/>
    </xf>
    <xf numFmtId="49" fontId="6" fillId="2" borderId="14" xfId="2" applyNumberFormat="1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center" vertical="center"/>
    </xf>
    <xf numFmtId="2" fontId="9" fillId="2" borderId="15" xfId="2" applyNumberFormat="1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/>
    </xf>
    <xf numFmtId="49" fontId="6" fillId="2" borderId="17" xfId="2" applyNumberFormat="1" applyFont="1" applyFill="1" applyBorder="1" applyAlignment="1">
      <alignment horizontal="left" vertical="center" wrapText="1"/>
    </xf>
    <xf numFmtId="0" fontId="7" fillId="2" borderId="18" xfId="2" applyFont="1" applyFill="1" applyBorder="1" applyAlignment="1">
      <alignment horizontal="justify" vertical="center" wrapText="1"/>
    </xf>
    <xf numFmtId="0" fontId="7" fillId="2" borderId="18" xfId="2" applyFont="1" applyFill="1" applyBorder="1" applyAlignment="1">
      <alignment horizontal="left" vertical="center" wrapText="1"/>
    </xf>
    <xf numFmtId="1" fontId="6" fillId="2" borderId="18" xfId="2" applyNumberFormat="1" applyFont="1" applyFill="1" applyBorder="1" applyAlignment="1">
      <alignment horizontal="left" vertical="center" wrapText="1"/>
    </xf>
    <xf numFmtId="0" fontId="6" fillId="2" borderId="18" xfId="2" applyFont="1" applyFill="1" applyBorder="1" applyAlignment="1">
      <alignment horizontal="left" vertical="center" wrapText="1"/>
    </xf>
    <xf numFmtId="14" fontId="6" fillId="2" borderId="18" xfId="2" applyNumberFormat="1" applyFont="1" applyFill="1" applyBorder="1" applyAlignment="1">
      <alignment horizontal="left" vertical="center" wrapText="1"/>
    </xf>
    <xf numFmtId="49" fontId="6" fillId="2" borderId="18" xfId="2" applyNumberFormat="1" applyFont="1" applyFill="1" applyBorder="1" applyAlignment="1">
      <alignment horizontal="left" vertical="center" wrapText="1"/>
    </xf>
    <xf numFmtId="0" fontId="8" fillId="2" borderId="19" xfId="2" applyFont="1" applyFill="1" applyBorder="1" applyAlignment="1">
      <alignment horizontal="center" vertical="center"/>
    </xf>
    <xf numFmtId="2" fontId="9" fillId="2" borderId="20" xfId="2" applyNumberFormat="1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2" fontId="9" fillId="2" borderId="23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justify" vertical="center" wrapText="1"/>
    </xf>
    <xf numFmtId="0" fontId="7" fillId="2" borderId="3" xfId="2" applyFont="1" applyFill="1" applyBorder="1" applyAlignment="1">
      <alignment horizontal="left" vertical="center" wrapText="1"/>
    </xf>
    <xf numFmtId="1" fontId="6" fillId="2" borderId="3" xfId="2" applyNumberFormat="1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14" fontId="6" fillId="2" borderId="3" xfId="2" applyNumberFormat="1" applyFont="1" applyFill="1" applyBorder="1" applyAlignment="1">
      <alignment horizontal="left" vertical="center" wrapText="1"/>
    </xf>
    <xf numFmtId="0" fontId="8" fillId="2" borderId="18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49" fontId="6" fillId="2" borderId="26" xfId="2" applyNumberFormat="1" applyFont="1" applyFill="1" applyBorder="1" applyAlignment="1">
      <alignment horizontal="left" vertical="center" wrapText="1"/>
    </xf>
    <xf numFmtId="0" fontId="7" fillId="2" borderId="27" xfId="2" applyFont="1" applyFill="1" applyBorder="1" applyAlignment="1">
      <alignment horizontal="justify" vertical="center" wrapText="1"/>
    </xf>
    <xf numFmtId="0" fontId="7" fillId="2" borderId="27" xfId="2" applyFont="1" applyFill="1" applyBorder="1" applyAlignment="1">
      <alignment horizontal="left" vertical="center" wrapText="1"/>
    </xf>
    <xf numFmtId="1" fontId="6" fillId="2" borderId="27" xfId="2" applyNumberFormat="1" applyFont="1" applyFill="1" applyBorder="1" applyAlignment="1">
      <alignment horizontal="left" vertical="center" wrapText="1"/>
    </xf>
    <xf numFmtId="0" fontId="6" fillId="2" borderId="27" xfId="2" applyFont="1" applyFill="1" applyBorder="1" applyAlignment="1">
      <alignment horizontal="left" vertical="center" wrapText="1"/>
    </xf>
    <xf numFmtId="14" fontId="6" fillId="2" borderId="27" xfId="2" applyNumberFormat="1" applyFont="1" applyFill="1" applyBorder="1" applyAlignment="1">
      <alignment horizontal="left" vertical="center" wrapText="1"/>
    </xf>
    <xf numFmtId="49" fontId="6" fillId="2" borderId="27" xfId="2" applyNumberFormat="1" applyFont="1" applyFill="1" applyBorder="1" applyAlignment="1">
      <alignment horizontal="left" vertical="center" wrapText="1"/>
    </xf>
    <xf numFmtId="0" fontId="8" fillId="2" borderId="27" xfId="2" applyFont="1" applyFill="1" applyBorder="1" applyAlignment="1">
      <alignment horizontal="center" vertical="center"/>
    </xf>
    <xf numFmtId="2" fontId="6" fillId="2" borderId="28" xfId="2" applyNumberFormat="1" applyFont="1" applyFill="1" applyBorder="1" applyAlignment="1">
      <alignment horizontal="justify" vertical="center" wrapText="1"/>
    </xf>
    <xf numFmtId="0" fontId="2" fillId="0" borderId="0" xfId="2" applyAlignment="1">
      <alignment horizontal="center"/>
    </xf>
    <xf numFmtId="49" fontId="2" fillId="0" borderId="0" xfId="2" applyNumberFormat="1"/>
    <xf numFmtId="0" fontId="2" fillId="0" borderId="0" xfId="2"/>
    <xf numFmtId="2" fontId="2" fillId="0" borderId="0" xfId="2" applyNumberFormat="1"/>
    <xf numFmtId="164" fontId="2" fillId="0" borderId="0" xfId="1" applyNumberFormat="1" applyFont="1"/>
    <xf numFmtId="0" fontId="13" fillId="0" borderId="0" xfId="3" applyFont="1" applyAlignment="1" applyProtection="1">
      <alignment vertical="center"/>
      <protection hidden="1"/>
    </xf>
    <xf numFmtId="0" fontId="14" fillId="0" borderId="0" xfId="3" applyFont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center"/>
      <protection hidden="1"/>
    </xf>
    <xf numFmtId="0" fontId="15" fillId="3" borderId="29" xfId="4" applyFont="1" applyFill="1" applyBorder="1" applyAlignment="1" applyProtection="1">
      <alignment horizontal="centerContinuous" vertical="center"/>
      <protection hidden="1"/>
    </xf>
    <xf numFmtId="0" fontId="15" fillId="5" borderId="29" xfId="4" applyFont="1" applyFill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horizontal="centerContinuous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/>
      <protection hidden="1"/>
    </xf>
    <xf numFmtId="0" fontId="15" fillId="2" borderId="0" xfId="4" applyFont="1" applyFill="1" applyBorder="1" applyAlignment="1" applyProtection="1">
      <alignment horizontal="center" vertical="center"/>
      <protection hidden="1"/>
    </xf>
    <xf numFmtId="0" fontId="16" fillId="0" borderId="0" xfId="4" applyFont="1" applyBorder="1" applyAlignment="1" applyProtection="1">
      <alignment horizontal="center" vertical="center"/>
      <protection hidden="1"/>
    </xf>
    <xf numFmtId="0" fontId="15" fillId="6" borderId="30" xfId="3" applyFont="1" applyFill="1" applyBorder="1" applyAlignment="1" applyProtection="1">
      <alignment horizontal="center" vertical="center"/>
      <protection hidden="1"/>
    </xf>
    <xf numFmtId="0" fontId="13" fillId="7" borderId="10" xfId="4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Fill="1" applyBorder="1" applyAlignment="1" applyProtection="1">
      <alignment vertical="center"/>
      <protection hidden="1"/>
    </xf>
    <xf numFmtId="0" fontId="17" fillId="0" borderId="0" xfId="3" applyFont="1" applyFill="1" applyBorder="1" applyAlignment="1" applyProtection="1">
      <alignment vertical="center"/>
      <protection hidden="1"/>
    </xf>
    <xf numFmtId="0" fontId="17" fillId="0" borderId="0" xfId="3" applyFont="1" applyAlignment="1" applyProtection="1">
      <alignment vertical="center"/>
      <protection hidden="1"/>
    </xf>
    <xf numFmtId="0" fontId="14" fillId="0" borderId="0" xfId="4" applyFont="1" applyAlignment="1" applyProtection="1">
      <alignment vertical="center"/>
      <protection hidden="1"/>
    </xf>
    <xf numFmtId="0" fontId="15" fillId="0" borderId="0" xfId="4" applyFont="1" applyAlignment="1" applyProtection="1">
      <alignment vertical="center"/>
      <protection hidden="1"/>
    </xf>
    <xf numFmtId="0" fontId="15" fillId="0" borderId="0" xfId="3" applyFont="1" applyAlignment="1" applyProtection="1">
      <alignment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4" fillId="0" borderId="0" xfId="5" applyFont="1" applyBorder="1" applyAlignment="1" applyProtection="1">
      <alignment horizontal="left" vertical="center"/>
      <protection hidden="1"/>
    </xf>
    <xf numFmtId="0" fontId="18" fillId="0" borderId="0" xfId="6" applyFont="1" applyBorder="1" applyAlignment="1" applyProtection="1">
      <alignment horizontal="center" vertical="center"/>
      <protection hidden="1"/>
    </xf>
    <xf numFmtId="0" fontId="19" fillId="0" borderId="0" xfId="6" applyFont="1" applyBorder="1" applyAlignment="1" applyProtection="1">
      <alignment horizontal="center" vertical="center"/>
      <protection hidden="1"/>
    </xf>
    <xf numFmtId="0" fontId="14" fillId="0" borderId="0" xfId="6" applyFont="1" applyBorder="1" applyAlignment="1" applyProtection="1">
      <alignment vertical="center"/>
      <protection hidden="1"/>
    </xf>
    <xf numFmtId="0" fontId="15" fillId="0" borderId="32" xfId="3" applyFont="1" applyBorder="1" applyAlignment="1" applyProtection="1">
      <alignment horizontal="center" vertical="center"/>
      <protection hidden="1"/>
    </xf>
    <xf numFmtId="0" fontId="16" fillId="2" borderId="0" xfId="4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Continuous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165" fontId="13" fillId="0" borderId="0" xfId="0" applyNumberFormat="1" applyFont="1" applyBorder="1" applyAlignment="1" applyProtection="1">
      <alignment horizontal="centerContinuous" vertical="center"/>
      <protection hidden="1"/>
    </xf>
    <xf numFmtId="166" fontId="15" fillId="0" borderId="0" xfId="0" applyNumberFormat="1" applyFont="1" applyBorder="1" applyAlignment="1" applyProtection="1">
      <alignment horizontal="centerContinuous" vertical="center"/>
      <protection hidden="1"/>
    </xf>
    <xf numFmtId="0" fontId="14" fillId="0" borderId="33" xfId="4" applyFont="1" applyBorder="1" applyAlignment="1" applyProtection="1">
      <alignment horizontal="centerContinuous" vertical="center"/>
      <protection hidden="1"/>
    </xf>
    <xf numFmtId="0" fontId="13" fillId="8" borderId="10" xfId="4" applyNumberFormat="1" applyFont="1" applyFill="1" applyBorder="1" applyAlignment="1" applyProtection="1">
      <alignment horizontal="center" vertical="center"/>
      <protection hidden="1"/>
    </xf>
    <xf numFmtId="0" fontId="17" fillId="2" borderId="0" xfId="3" applyFont="1" applyFill="1" applyAlignment="1" applyProtection="1">
      <alignment horizontal="center" vertical="center"/>
      <protection hidden="1"/>
    </xf>
    <xf numFmtId="0" fontId="14" fillId="0" borderId="33" xfId="3" applyFont="1" applyBorder="1" applyAlignment="1" applyProtection="1">
      <alignment vertical="center"/>
      <protection hidden="1"/>
    </xf>
    <xf numFmtId="0" fontId="14" fillId="0" borderId="0" xfId="6" applyFont="1" applyBorder="1" applyAlignment="1" applyProtection="1">
      <alignment horizontal="center" vertical="center"/>
      <protection hidden="1"/>
    </xf>
    <xf numFmtId="0" fontId="15" fillId="0" borderId="0" xfId="5" applyFont="1" applyBorder="1" applyAlignment="1" applyProtection="1">
      <alignment horizontal="left" vertical="center"/>
      <protection hidden="1"/>
    </xf>
    <xf numFmtId="0" fontId="16" fillId="0" borderId="33" xfId="6" applyFont="1" applyBorder="1" applyAlignment="1" applyProtection="1">
      <alignment horizontal="center" vertical="center"/>
      <protection hidden="1"/>
    </xf>
    <xf numFmtId="0" fontId="14" fillId="0" borderId="32" xfId="3" applyFont="1" applyBorder="1" applyAlignment="1" applyProtection="1">
      <alignment vertical="center"/>
      <protection hidden="1"/>
    </xf>
    <xf numFmtId="0" fontId="15" fillId="0" borderId="33" xfId="3" applyFont="1" applyBorder="1" applyAlignment="1" applyProtection="1">
      <alignment vertical="center"/>
      <protection hidden="1"/>
    </xf>
    <xf numFmtId="0" fontId="16" fillId="0" borderId="0" xfId="3" applyFont="1" applyAlignment="1" applyProtection="1">
      <alignment horizontal="center" vertical="center"/>
      <protection hidden="1"/>
    </xf>
    <xf numFmtId="0" fontId="15" fillId="9" borderId="19" xfId="3" applyFont="1" applyFill="1" applyBorder="1" applyAlignment="1" applyProtection="1">
      <alignment horizontal="center" vertical="center"/>
      <protection hidden="1"/>
    </xf>
    <xf numFmtId="0" fontId="14" fillId="0" borderId="0" xfId="4" applyFont="1" applyBorder="1" applyAlignment="1" applyProtection="1">
      <alignment horizontal="center" vertical="center"/>
      <protection hidden="1"/>
    </xf>
    <xf numFmtId="0" fontId="13" fillId="0" borderId="0" xfId="4" applyFont="1" applyBorder="1" applyAlignment="1" applyProtection="1">
      <alignment horizontal="centerContinuous" vertical="center"/>
      <protection hidden="1"/>
    </xf>
    <xf numFmtId="0" fontId="13" fillId="8" borderId="10" xfId="4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4" applyFont="1" applyAlignment="1" applyProtection="1">
      <alignment horizontal="centerContinuous" vertical="center"/>
      <protection hidden="1"/>
    </xf>
    <xf numFmtId="0" fontId="16" fillId="2" borderId="0" xfId="4" applyFont="1" applyFill="1" applyAlignment="1" applyProtection="1">
      <alignment horizontal="center" vertical="center"/>
      <protection hidden="1"/>
    </xf>
    <xf numFmtId="0" fontId="20" fillId="2" borderId="0" xfId="6" applyFont="1" applyFill="1" applyBorder="1" applyAlignment="1" applyProtection="1">
      <alignment horizontal="center" vertical="center"/>
      <protection hidden="1"/>
    </xf>
    <xf numFmtId="0" fontId="14" fillId="0" borderId="33" xfId="4" applyFont="1" applyBorder="1" applyAlignment="1" applyProtection="1">
      <alignment vertical="center"/>
      <protection hidden="1"/>
    </xf>
    <xf numFmtId="0" fontId="14" fillId="2" borderId="31" xfId="3" applyFont="1" applyFill="1" applyBorder="1" applyAlignment="1" applyProtection="1">
      <alignment vertical="center"/>
      <protection hidden="1"/>
    </xf>
    <xf numFmtId="0" fontId="14" fillId="2" borderId="33" xfId="3" applyFont="1" applyFill="1" applyBorder="1" applyAlignment="1" applyProtection="1">
      <alignment vertical="center"/>
      <protection hidden="1"/>
    </xf>
    <xf numFmtId="0" fontId="15" fillId="10" borderId="30" xfId="3" applyFont="1" applyFill="1" applyBorder="1" applyAlignment="1" applyProtection="1">
      <alignment horizontal="center" vertical="center"/>
      <protection hidden="1"/>
    </xf>
    <xf numFmtId="0" fontId="14" fillId="0" borderId="32" xfId="4" applyFont="1" applyBorder="1" applyAlignment="1" applyProtection="1">
      <alignment vertical="center"/>
      <protection hidden="1"/>
    </xf>
    <xf numFmtId="0" fontId="13" fillId="0" borderId="0" xfId="4" applyFont="1" applyBorder="1" applyAlignment="1" applyProtection="1">
      <alignment horizontal="centerContinuous" vertical="top"/>
      <protection hidden="1"/>
    </xf>
    <xf numFmtId="0" fontId="15" fillId="0" borderId="0" xfId="4" applyFont="1" applyBorder="1" applyAlignment="1" applyProtection="1">
      <alignment horizontal="centerContinuous" vertical="top"/>
      <protection hidden="1"/>
    </xf>
    <xf numFmtId="0" fontId="15" fillId="0" borderId="0" xfId="3" applyFont="1" applyBorder="1" applyAlignment="1" applyProtection="1">
      <alignment horizontal="center" vertical="center"/>
      <protection hidden="1"/>
    </xf>
    <xf numFmtId="0" fontId="14" fillId="0" borderId="32" xfId="6" applyFont="1" applyBorder="1" applyAlignment="1" applyProtection="1">
      <alignment horizontal="center" vertical="center"/>
      <protection hidden="1"/>
    </xf>
    <xf numFmtId="0" fontId="14" fillId="0" borderId="32" xfId="4" applyFont="1" applyBorder="1" applyAlignment="1" applyProtection="1">
      <alignment horizontal="center" vertical="center"/>
      <protection hidden="1"/>
    </xf>
    <xf numFmtId="0" fontId="14" fillId="0" borderId="0" xfId="3" applyFont="1" applyBorder="1" applyAlignment="1" applyProtection="1">
      <alignment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4" fillId="0" borderId="0" xfId="4" applyFont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horizontal="center" vertical="center"/>
      <protection hidden="1"/>
    </xf>
    <xf numFmtId="0" fontId="15" fillId="0" borderId="32" xfId="4" applyFont="1" applyBorder="1" applyAlignment="1" applyProtection="1">
      <alignment vertical="center"/>
      <protection hidden="1"/>
    </xf>
    <xf numFmtId="0" fontId="13" fillId="0" borderId="31" xfId="4" applyFont="1" applyBorder="1" applyAlignment="1" applyProtection="1">
      <alignment horizontal="centerContinuous" vertical="center"/>
      <protection hidden="1"/>
    </xf>
    <xf numFmtId="0" fontId="15" fillId="0" borderId="31" xfId="4" applyFont="1" applyBorder="1" applyAlignment="1" applyProtection="1">
      <alignment horizontal="centerContinuous" vertical="center"/>
      <protection hidden="1"/>
    </xf>
    <xf numFmtId="0" fontId="16" fillId="0" borderId="0" xfId="3" applyFont="1" applyBorder="1" applyAlignment="1" applyProtection="1">
      <alignment horizontal="center" vertical="center"/>
      <protection hidden="1"/>
    </xf>
    <xf numFmtId="0" fontId="15" fillId="4" borderId="30" xfId="3" applyFont="1" applyFill="1" applyBorder="1" applyAlignment="1" applyProtection="1">
      <alignment horizontal="center" vertical="center"/>
      <protection hidden="1"/>
    </xf>
    <xf numFmtId="0" fontId="20" fillId="6" borderId="0" xfId="6" applyFont="1" applyFill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21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horizontal="center" vertical="center"/>
      <protection hidden="1"/>
    </xf>
    <xf numFmtId="0" fontId="21" fillId="0" borderId="0" xfId="6" applyFont="1" applyBorder="1" applyAlignment="1" applyProtection="1">
      <alignment horizontal="center" vertical="center"/>
      <protection hidden="1"/>
    </xf>
    <xf numFmtId="0" fontId="20" fillId="2" borderId="0" xfId="3" applyFont="1" applyFill="1" applyAlignment="1" applyProtection="1">
      <alignment horizontal="center" vertical="center"/>
      <protection hidden="1"/>
    </xf>
    <xf numFmtId="0" fontId="14" fillId="0" borderId="33" xfId="4" applyFont="1" applyBorder="1" applyAlignment="1" applyProtection="1">
      <alignment horizontal="center" vertical="center"/>
      <protection hidden="1"/>
    </xf>
    <xf numFmtId="0" fontId="13" fillId="0" borderId="0" xfId="4" applyFont="1" applyBorder="1" applyAlignment="1" applyProtection="1">
      <alignment horizontal="center" vertical="top"/>
      <protection hidden="1"/>
    </xf>
    <xf numFmtId="0" fontId="15" fillId="0" borderId="0" xfId="4" applyFont="1" applyBorder="1" applyAlignment="1" applyProtection="1">
      <alignment horizontal="center" vertical="top"/>
      <protection hidden="1"/>
    </xf>
    <xf numFmtId="0" fontId="15" fillId="0" borderId="33" xfId="3" applyFont="1" applyBorder="1" applyAlignment="1" applyProtection="1">
      <alignment horizontal="center" vertical="center"/>
      <protection hidden="1"/>
    </xf>
    <xf numFmtId="0" fontId="15" fillId="0" borderId="33" xfId="4" applyFont="1" applyBorder="1" applyAlignment="1" applyProtection="1">
      <alignment horizontal="centerContinuous" vertical="center"/>
      <protection hidden="1"/>
    </xf>
    <xf numFmtId="0" fontId="14" fillId="0" borderId="33" xfId="3" applyFont="1" applyBorder="1" applyAlignment="1" applyProtection="1">
      <alignment horizontal="center" vertical="center"/>
      <protection hidden="1"/>
    </xf>
    <xf numFmtId="0" fontId="18" fillId="0" borderId="0" xfId="4" applyFont="1" applyAlignment="1" applyProtection="1">
      <alignment horizontal="center" vertical="center"/>
      <protection hidden="1"/>
    </xf>
    <xf numFmtId="0" fontId="19" fillId="0" borderId="0" xfId="4" applyFont="1" applyAlignment="1" applyProtection="1">
      <alignment horizontal="center" vertical="center"/>
      <protection hidden="1"/>
    </xf>
    <xf numFmtId="0" fontId="14" fillId="8" borderId="10" xfId="3" applyFont="1" applyFill="1" applyBorder="1" applyAlignment="1" applyProtection="1">
      <alignment vertical="center"/>
      <protection hidden="1"/>
    </xf>
    <xf numFmtId="0" fontId="20" fillId="2" borderId="0" xfId="4" applyFont="1" applyFill="1" applyAlignment="1" applyProtection="1">
      <alignment horizontal="center" vertical="center"/>
      <protection hidden="1"/>
    </xf>
    <xf numFmtId="0" fontId="14" fillId="0" borderId="0" xfId="4" applyFont="1" applyAlignment="1" applyProtection="1">
      <alignment horizontal="left" vertical="center"/>
      <protection hidden="1"/>
    </xf>
    <xf numFmtId="0" fontId="15" fillId="9" borderId="30" xfId="3" applyFont="1" applyFill="1" applyBorder="1" applyAlignment="1" applyProtection="1">
      <alignment horizontal="center" vertical="center"/>
      <protection hidden="1"/>
    </xf>
    <xf numFmtId="0" fontId="14" fillId="0" borderId="0" xfId="4" applyFont="1" applyFill="1" applyBorder="1" applyAlignment="1" applyProtection="1">
      <alignment vertical="center"/>
      <protection hidden="1"/>
    </xf>
    <xf numFmtId="0" fontId="15" fillId="0" borderId="24" xfId="3" applyFont="1" applyBorder="1" applyAlignment="1" applyProtection="1">
      <alignment horizontal="center" vertical="center"/>
      <protection hidden="1"/>
    </xf>
    <xf numFmtId="0" fontId="14" fillId="0" borderId="0" xfId="4" applyFont="1" applyBorder="1" applyAlignment="1" applyProtection="1">
      <alignment vertical="center"/>
      <protection hidden="1"/>
    </xf>
    <xf numFmtId="0" fontId="16" fillId="0" borderId="33" xfId="3" applyFont="1" applyBorder="1" applyAlignment="1" applyProtection="1">
      <alignment horizontal="center" vertical="center"/>
      <protection hidden="1"/>
    </xf>
    <xf numFmtId="0" fontId="15" fillId="11" borderId="19" xfId="3" applyFont="1" applyFill="1" applyBorder="1" applyAlignment="1" applyProtection="1">
      <alignment horizontal="center" vertical="center"/>
      <protection hidden="1"/>
    </xf>
    <xf numFmtId="0" fontId="14" fillId="0" borderId="0" xfId="3" applyFont="1" applyFill="1" applyBorder="1" applyAlignment="1" applyProtection="1">
      <alignment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15" fillId="0" borderId="33" xfId="4" applyFont="1" applyBorder="1" applyAlignment="1" applyProtection="1">
      <alignment horizontal="center" vertical="center"/>
      <protection hidden="1"/>
    </xf>
    <xf numFmtId="0" fontId="15" fillId="11" borderId="30" xfId="3" applyFont="1" applyFill="1" applyBorder="1" applyAlignment="1" applyProtection="1">
      <alignment horizontal="center" vertical="center"/>
      <protection hidden="1"/>
    </xf>
    <xf numFmtId="0" fontId="14" fillId="0" borderId="0" xfId="4" applyFont="1" applyFill="1" applyBorder="1" applyAlignment="1" applyProtection="1">
      <alignment horizontal="left" vertical="center"/>
      <protection hidden="1"/>
    </xf>
    <xf numFmtId="0" fontId="13" fillId="0" borderId="31" xfId="4" applyFont="1" applyBorder="1" applyAlignment="1" applyProtection="1">
      <alignment horizontal="centerContinuous" vertical="top"/>
      <protection hidden="1"/>
    </xf>
    <xf numFmtId="0" fontId="15" fillId="0" borderId="31" xfId="4" applyFont="1" applyBorder="1" applyAlignment="1" applyProtection="1">
      <alignment horizontal="centerContinuous" vertical="top"/>
      <protection hidden="1"/>
    </xf>
    <xf numFmtId="0" fontId="14" fillId="0" borderId="2" xfId="4" applyFont="1" applyBorder="1" applyAlignment="1" applyProtection="1">
      <alignment horizontal="center" vertical="center"/>
      <protection hidden="1"/>
    </xf>
    <xf numFmtId="0" fontId="15" fillId="12" borderId="19" xfId="3" applyFont="1" applyFill="1" applyBorder="1" applyAlignment="1" applyProtection="1">
      <alignment horizontal="center" vertical="center"/>
      <protection hidden="1"/>
    </xf>
    <xf numFmtId="0" fontId="16" fillId="0" borderId="0" xfId="4" applyFont="1" applyFill="1" applyBorder="1" applyAlignment="1" applyProtection="1">
      <alignment horizontal="center" vertical="center"/>
      <protection hidden="1"/>
    </xf>
    <xf numFmtId="0" fontId="20" fillId="6" borderId="0" xfId="4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vertical="center"/>
      <protection hidden="1"/>
    </xf>
    <xf numFmtId="0" fontId="15" fillId="2" borderId="0" xfId="3" applyFont="1" applyFill="1" applyAlignment="1" applyProtection="1">
      <alignment horizontal="center" vertical="center"/>
      <protection hidden="1"/>
    </xf>
    <xf numFmtId="0" fontId="13" fillId="0" borderId="33" xfId="3" applyFont="1" applyBorder="1" applyAlignment="1" applyProtection="1">
      <alignment vertical="center"/>
      <protection hidden="1"/>
    </xf>
    <xf numFmtId="0" fontId="15" fillId="12" borderId="3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15" fillId="10" borderId="19" xfId="3" applyFont="1" applyFill="1" applyBorder="1" applyAlignment="1" applyProtection="1">
      <alignment horizontal="center" vertical="center"/>
      <protection hidden="1"/>
    </xf>
    <xf numFmtId="0" fontId="17" fillId="2" borderId="0" xfId="3" applyFont="1" applyFill="1" applyAlignment="1" applyProtection="1">
      <alignment vertical="center"/>
      <protection hidden="1"/>
    </xf>
    <xf numFmtId="0" fontId="14" fillId="0" borderId="34" xfId="3" applyFont="1" applyBorder="1" applyAlignment="1" applyProtection="1">
      <alignment vertical="center"/>
      <protection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14" fillId="0" borderId="33" xfId="6" applyFont="1" applyBorder="1" applyAlignment="1" applyProtection="1">
      <alignment vertical="center"/>
      <protection hidden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13" fillId="0" borderId="0" xfId="4" applyFont="1" applyFill="1" applyBorder="1" applyAlignment="1" applyProtection="1">
      <alignment horizontal="centerContinuous" vertical="top"/>
      <protection hidden="1"/>
    </xf>
    <xf numFmtId="0" fontId="14" fillId="0" borderId="32" xfId="3" applyFont="1" applyFill="1" applyBorder="1" applyAlignment="1" applyProtection="1">
      <alignment vertical="center"/>
      <protection hidden="1"/>
    </xf>
    <xf numFmtId="0" fontId="21" fillId="0" borderId="0" xfId="4" applyFont="1" applyAlignment="1" applyProtection="1">
      <alignment horizontal="center" vertical="center"/>
      <protection hidden="1"/>
    </xf>
    <xf numFmtId="0" fontId="14" fillId="0" borderId="0" xfId="4" applyFont="1" applyFill="1" applyBorder="1" applyAlignment="1" applyProtection="1">
      <alignment horizontal="center" vertical="center"/>
      <protection hidden="1"/>
    </xf>
    <xf numFmtId="0" fontId="15" fillId="6" borderId="19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Border="1" applyAlignment="1" applyProtection="1">
      <alignment horizontal="center" vertical="center"/>
      <protection hidden="1"/>
    </xf>
    <xf numFmtId="0" fontId="17" fillId="2" borderId="0" xfId="3" applyFont="1" applyFill="1" applyBorder="1" applyAlignment="1" applyProtection="1">
      <alignment horizontal="center" vertical="center"/>
      <protection hidden="1"/>
    </xf>
    <xf numFmtId="0" fontId="14" fillId="0" borderId="0" xfId="4" applyFont="1" applyAlignment="1" applyProtection="1">
      <alignment horizontal="center"/>
      <protection hidden="1"/>
    </xf>
    <xf numFmtId="0" fontId="14" fillId="0" borderId="0" xfId="4" applyFont="1" applyProtection="1">
      <protection hidden="1"/>
    </xf>
    <xf numFmtId="0" fontId="15" fillId="0" borderId="0" xfId="4" applyFont="1" applyProtection="1"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17" fillId="2" borderId="0" xfId="4" applyFont="1" applyFill="1" applyBorder="1" applyAlignment="1" applyProtection="1">
      <alignment horizontal="center" vertical="center"/>
      <protection hidden="1"/>
    </xf>
    <xf numFmtId="0" fontId="14" fillId="0" borderId="0" xfId="4" applyFont="1" applyBorder="1" applyAlignment="1" applyProtection="1">
      <alignment horizontal="left" vertical="center"/>
      <protection hidden="1"/>
    </xf>
    <xf numFmtId="0" fontId="14" fillId="0" borderId="0" xfId="4" applyNumberFormat="1" applyFont="1" applyFill="1" applyBorder="1" applyAlignment="1" applyProtection="1">
      <alignment horizontal="center" vertical="center"/>
      <protection hidden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0" fontId="19" fillId="0" borderId="0" xfId="4" applyFont="1" applyFill="1" applyBorder="1" applyAlignment="1" applyProtection="1">
      <alignment horizontal="center" vertical="center"/>
      <protection hidden="1"/>
    </xf>
    <xf numFmtId="0" fontId="17" fillId="2" borderId="0" xfId="4" applyFont="1" applyFill="1" applyAlignment="1" applyProtection="1">
      <alignment horizontal="center" vertical="center"/>
      <protection hidden="1"/>
    </xf>
    <xf numFmtId="0" fontId="15" fillId="0" borderId="0" xfId="3" applyFont="1" applyFill="1" applyBorder="1" applyAlignment="1" applyProtection="1">
      <alignment horizontal="left" vertical="center"/>
      <protection hidden="1"/>
    </xf>
    <xf numFmtId="0" fontId="15" fillId="0" borderId="0" xfId="4" applyFont="1" applyFill="1" applyBorder="1" applyAlignment="1" applyProtection="1">
      <alignment horizontal="center" vertical="center"/>
      <protection hidden="1"/>
    </xf>
    <xf numFmtId="0" fontId="15" fillId="0" borderId="0" xfId="4" applyFont="1" applyFill="1" applyBorder="1" applyAlignment="1" applyProtection="1">
      <alignment vertical="center"/>
      <protection hidden="1"/>
    </xf>
    <xf numFmtId="0" fontId="13" fillId="0" borderId="33" xfId="4" applyFont="1" applyBorder="1" applyAlignment="1" applyProtection="1">
      <alignment horizontal="center" vertical="center"/>
      <protection hidden="1"/>
    </xf>
    <xf numFmtId="0" fontId="13" fillId="0" borderId="0" xfId="4" applyFont="1" applyBorder="1" applyAlignment="1" applyProtection="1">
      <alignment horizontal="center" vertical="center"/>
      <protection hidden="1"/>
    </xf>
    <xf numFmtId="0" fontId="16" fillId="0" borderId="35" xfId="4" applyFont="1" applyBorder="1" applyAlignment="1" applyProtection="1">
      <alignment horizontal="center" vertical="center"/>
      <protection hidden="1"/>
    </xf>
    <xf numFmtId="0" fontId="16" fillId="0" borderId="36" xfId="4" applyFont="1" applyBorder="1" applyAlignment="1" applyProtection="1">
      <alignment horizontal="center" vertical="center"/>
      <protection hidden="1"/>
    </xf>
    <xf numFmtId="0" fontId="15" fillId="0" borderId="36" xfId="4" applyFont="1" applyBorder="1" applyAlignment="1" applyProtection="1">
      <alignment horizontal="center" vertical="center"/>
      <protection hidden="1"/>
    </xf>
    <xf numFmtId="0" fontId="14" fillId="0" borderId="36" xfId="4" applyFont="1" applyBorder="1" applyAlignment="1" applyProtection="1">
      <alignment vertical="center"/>
      <protection hidden="1"/>
    </xf>
    <xf numFmtId="0" fontId="13" fillId="0" borderId="0" xfId="4" applyFont="1" applyBorder="1" applyAlignment="1" applyProtection="1">
      <alignment vertical="center"/>
      <protection hidden="1"/>
    </xf>
    <xf numFmtId="0" fontId="17" fillId="2" borderId="0" xfId="4" applyFont="1" applyFill="1" applyAlignment="1" applyProtection="1">
      <alignment horizontal="center"/>
      <protection hidden="1"/>
    </xf>
    <xf numFmtId="0" fontId="13" fillId="0" borderId="0" xfId="4" applyFont="1" applyProtection="1">
      <protection hidden="1"/>
    </xf>
    <xf numFmtId="0" fontId="14" fillId="0" borderId="0" xfId="4" applyFont="1" applyAlignment="1" applyProtection="1">
      <alignment horizontal="left"/>
      <protection hidden="1"/>
    </xf>
    <xf numFmtId="0" fontId="14" fillId="0" borderId="33" xfId="6" applyFont="1" applyBorder="1" applyAlignment="1" applyProtection="1">
      <alignment horizontal="center" vertical="center"/>
      <protection hidden="1"/>
    </xf>
    <xf numFmtId="0" fontId="13" fillId="0" borderId="33" xfId="4" applyFont="1" applyBorder="1" applyAlignment="1" applyProtection="1">
      <alignment vertical="center"/>
      <protection hidden="1"/>
    </xf>
    <xf numFmtId="0" fontId="22" fillId="0" borderId="0" xfId="6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left"/>
      <protection hidden="1"/>
    </xf>
    <xf numFmtId="0" fontId="14" fillId="0" borderId="33" xfId="4" applyFont="1" applyBorder="1" applyProtection="1">
      <protection hidden="1"/>
    </xf>
    <xf numFmtId="0" fontId="14" fillId="0" borderId="24" xfId="4" applyFont="1" applyBorder="1" applyAlignment="1" applyProtection="1">
      <alignment vertical="center"/>
      <protection hidden="1"/>
    </xf>
    <xf numFmtId="0" fontId="14" fillId="0" borderId="32" xfId="4" applyNumberFormat="1" applyFont="1" applyFill="1" applyBorder="1" applyAlignment="1" applyProtection="1">
      <alignment horizontal="center" vertical="center"/>
      <protection hidden="1"/>
    </xf>
    <xf numFmtId="0" fontId="14" fillId="0" borderId="32" xfId="4" applyFont="1" applyFill="1" applyBorder="1" applyAlignment="1" applyProtection="1">
      <alignment horizontal="center" vertical="center"/>
      <protection hidden="1"/>
    </xf>
    <xf numFmtId="0" fontId="14" fillId="0" borderId="0" xfId="4" applyFont="1" applyBorder="1" applyAlignment="1" applyProtection="1">
      <alignment horizontal="center"/>
      <protection hidden="1"/>
    </xf>
    <xf numFmtId="0" fontId="14" fillId="0" borderId="0" xfId="3" applyFont="1" applyAlignment="1" applyProtection="1">
      <alignment horizontal="left" vertical="center"/>
      <protection hidden="1"/>
    </xf>
    <xf numFmtId="0" fontId="22" fillId="0" borderId="0" xfId="4" applyFont="1" applyFill="1" applyBorder="1" applyAlignment="1" applyProtection="1">
      <alignment horizontal="center" vertical="center"/>
      <protection hidden="1"/>
    </xf>
    <xf numFmtId="0" fontId="14" fillId="7" borderId="10" xfId="4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4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7" fillId="2" borderId="10" xfId="1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4" fillId="2" borderId="10" xfId="1" applyNumberFormat="1" applyFont="1" applyFill="1" applyBorder="1" applyAlignment="1">
      <alignment horizontal="center" vertical="center"/>
    </xf>
    <xf numFmtId="0" fontId="24" fillId="0" borderId="9" xfId="2" applyFont="1" applyBorder="1" applyAlignment="1">
      <alignment horizontal="justify" vertical="center" wrapText="1"/>
    </xf>
    <xf numFmtId="0" fontId="10" fillId="2" borderId="10" xfId="2" applyFont="1" applyFill="1" applyBorder="1" applyAlignment="1">
      <alignment horizontal="left" vertical="center" wrapText="1"/>
    </xf>
    <xf numFmtId="0" fontId="14" fillId="14" borderId="10" xfId="1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0" fillId="14" borderId="10" xfId="0" applyFill="1" applyBorder="1"/>
    <xf numFmtId="0" fontId="25" fillId="0" borderId="9" xfId="2" applyFont="1" applyBorder="1" applyAlignment="1">
      <alignment horizontal="justify" vertical="center" wrapText="1"/>
    </xf>
    <xf numFmtId="0" fontId="25" fillId="0" borderId="10" xfId="2" applyFont="1" applyBorder="1" applyAlignment="1">
      <alignment horizontal="justify" vertical="center" wrapText="1"/>
    </xf>
    <xf numFmtId="0" fontId="26" fillId="0" borderId="10" xfId="2" applyFont="1" applyBorder="1" applyAlignment="1">
      <alignment horizontal="justify" vertical="center" wrapText="1"/>
    </xf>
    <xf numFmtId="0" fontId="27" fillId="2" borderId="10" xfId="2" applyFont="1" applyFill="1" applyBorder="1" applyAlignment="1">
      <alignment horizontal="left" vertical="center" wrapText="1"/>
    </xf>
    <xf numFmtId="0" fontId="24" fillId="0" borderId="10" xfId="2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15" fillId="0" borderId="3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center" vertical="center"/>
    </xf>
    <xf numFmtId="49" fontId="6" fillId="2" borderId="42" xfId="2" applyNumberFormat="1" applyFont="1" applyFill="1" applyBorder="1" applyAlignment="1">
      <alignment horizontal="left" vertical="center" wrapText="1"/>
    </xf>
    <xf numFmtId="0" fontId="7" fillId="2" borderId="39" xfId="2" applyFont="1" applyFill="1" applyBorder="1" applyAlignment="1">
      <alignment horizontal="justify" vertical="center" wrapText="1"/>
    </xf>
    <xf numFmtId="0" fontId="7" fillId="2" borderId="39" xfId="2" applyFont="1" applyFill="1" applyBorder="1" applyAlignment="1">
      <alignment horizontal="left" vertical="center" wrapText="1"/>
    </xf>
    <xf numFmtId="1" fontId="6" fillId="2" borderId="39" xfId="2" applyNumberFormat="1" applyFont="1" applyFill="1" applyBorder="1" applyAlignment="1">
      <alignment horizontal="left" vertical="center" wrapText="1"/>
    </xf>
    <xf numFmtId="0" fontId="6" fillId="2" borderId="39" xfId="2" applyFont="1" applyFill="1" applyBorder="1" applyAlignment="1">
      <alignment horizontal="left" vertical="center" wrapText="1"/>
    </xf>
    <xf numFmtId="14" fontId="6" fillId="2" borderId="39" xfId="2" applyNumberFormat="1" applyFont="1" applyFill="1" applyBorder="1" applyAlignment="1">
      <alignment horizontal="left" vertical="center" wrapText="1"/>
    </xf>
    <xf numFmtId="49" fontId="6" fillId="2" borderId="39" xfId="2" applyNumberFormat="1" applyFont="1" applyFill="1" applyBorder="1" applyAlignment="1">
      <alignment horizontal="left" vertical="center" wrapText="1"/>
    </xf>
    <xf numFmtId="0" fontId="8" fillId="2" borderId="43" xfId="2" applyFont="1" applyFill="1" applyBorder="1" applyAlignment="1">
      <alignment horizontal="center" vertical="center"/>
    </xf>
    <xf numFmtId="2" fontId="9" fillId="2" borderId="44" xfId="2" applyNumberFormat="1" applyFont="1" applyFill="1" applyBorder="1" applyAlignment="1">
      <alignment horizontal="center" vertical="center" wrapText="1"/>
    </xf>
    <xf numFmtId="0" fontId="5" fillId="2" borderId="45" xfId="2" applyFont="1" applyFill="1" applyBorder="1" applyAlignment="1">
      <alignment horizontal="center" vertical="center"/>
    </xf>
    <xf numFmtId="49" fontId="6" fillId="2" borderId="46" xfId="2" applyNumberFormat="1" applyFont="1" applyFill="1" applyBorder="1" applyAlignment="1">
      <alignment horizontal="left" vertical="center" wrapText="1"/>
    </xf>
    <xf numFmtId="0" fontId="7" fillId="2" borderId="47" xfId="2" applyFont="1" applyFill="1" applyBorder="1" applyAlignment="1">
      <alignment horizontal="justify" vertical="center" wrapText="1"/>
    </xf>
    <xf numFmtId="0" fontId="7" fillId="2" borderId="47" xfId="2" applyFont="1" applyFill="1" applyBorder="1" applyAlignment="1">
      <alignment horizontal="left" vertical="center" wrapText="1"/>
    </xf>
    <xf numFmtId="1" fontId="6" fillId="2" borderId="47" xfId="2" applyNumberFormat="1" applyFont="1" applyFill="1" applyBorder="1" applyAlignment="1">
      <alignment horizontal="left" vertical="center" wrapText="1"/>
    </xf>
    <xf numFmtId="0" fontId="6" fillId="2" borderId="47" xfId="2" applyFont="1" applyFill="1" applyBorder="1" applyAlignment="1">
      <alignment horizontal="left" vertical="center" wrapText="1"/>
    </xf>
    <xf numFmtId="14" fontId="6" fillId="2" borderId="47" xfId="2" applyNumberFormat="1" applyFont="1" applyFill="1" applyBorder="1" applyAlignment="1">
      <alignment horizontal="left" vertical="center" wrapText="1"/>
    </xf>
    <xf numFmtId="49" fontId="6" fillId="2" borderId="47" xfId="2" applyNumberFormat="1" applyFont="1" applyFill="1" applyBorder="1" applyAlignment="1">
      <alignment horizontal="left" vertical="center" wrapText="1"/>
    </xf>
    <xf numFmtId="0" fontId="8" fillId="2" borderId="47" xfId="2" applyFont="1" applyFill="1" applyBorder="1" applyAlignment="1">
      <alignment horizontal="center" vertical="center"/>
    </xf>
    <xf numFmtId="2" fontId="9" fillId="2" borderId="48" xfId="2" applyNumberFormat="1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40" xfId="2" applyFont="1" applyFill="1" applyBorder="1" applyAlignment="1">
      <alignment horizontal="center" vertical="center" wrapText="1"/>
    </xf>
    <xf numFmtId="0" fontId="16" fillId="0" borderId="30" xfId="4" applyFont="1" applyBorder="1" applyAlignment="1" applyProtection="1">
      <alignment horizontal="left" vertical="center"/>
      <protection hidden="1"/>
    </xf>
    <xf numFmtId="0" fontId="16" fillId="0" borderId="17" xfId="4" applyFont="1" applyBorder="1" applyAlignment="1" applyProtection="1">
      <alignment horizontal="left" vertical="center"/>
      <protection hidden="1"/>
    </xf>
    <xf numFmtId="0" fontId="14" fillId="2" borderId="31" xfId="4" applyFont="1" applyFill="1" applyBorder="1" applyAlignment="1" applyProtection="1">
      <alignment horizontal="center" vertical="center"/>
      <protection hidden="1"/>
    </xf>
    <xf numFmtId="0" fontId="16" fillId="0" borderId="19" xfId="4" applyFont="1" applyBorder="1" applyAlignment="1" applyProtection="1">
      <alignment horizontal="left" vertical="center"/>
      <protection hidden="1"/>
    </xf>
    <xf numFmtId="0" fontId="14" fillId="0" borderId="31" xfId="4" applyFont="1" applyBorder="1" applyAlignment="1" applyProtection="1">
      <alignment horizontal="center" vertical="center"/>
      <protection hidden="1"/>
    </xf>
    <xf numFmtId="0" fontId="16" fillId="2" borderId="19" xfId="4" applyFont="1" applyFill="1" applyBorder="1" applyAlignment="1" applyProtection="1">
      <alignment horizontal="left" vertical="center"/>
      <protection hidden="1"/>
    </xf>
    <xf numFmtId="0" fontId="16" fillId="2" borderId="30" xfId="4" applyFont="1" applyFill="1" applyBorder="1" applyAlignment="1" applyProtection="1">
      <alignment horizontal="left" vertical="center"/>
      <protection hidden="1"/>
    </xf>
    <xf numFmtId="0" fontId="14" fillId="2" borderId="2" xfId="4" applyFont="1" applyFill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14" fillId="0" borderId="24" xfId="4" applyFont="1" applyBorder="1" applyAlignment="1" applyProtection="1">
      <alignment horizontal="center" vertical="center"/>
      <protection hidden="1"/>
    </xf>
    <xf numFmtId="0" fontId="14" fillId="0" borderId="2" xfId="4" applyFont="1" applyBorder="1" applyAlignment="1" applyProtection="1">
      <alignment horizontal="center" vertical="center"/>
      <protection hidden="1"/>
    </xf>
    <xf numFmtId="0" fontId="16" fillId="2" borderId="17" xfId="4" applyFont="1" applyFill="1" applyBorder="1" applyAlignment="1" applyProtection="1">
      <alignment horizontal="left" vertical="center"/>
      <protection hidden="1"/>
    </xf>
    <xf numFmtId="0" fontId="13" fillId="0" borderId="31" xfId="4" applyFont="1" applyBorder="1" applyAlignment="1" applyProtection="1">
      <alignment horizontal="center" vertical="top"/>
      <protection hidden="1"/>
    </xf>
    <xf numFmtId="0" fontId="13" fillId="0" borderId="2" xfId="4" applyFont="1" applyBorder="1" applyAlignment="1" applyProtection="1">
      <alignment horizontal="center" vertical="top"/>
      <protection hidden="1"/>
    </xf>
    <xf numFmtId="0" fontId="16" fillId="2" borderId="0" xfId="4" applyFont="1" applyFill="1" applyBorder="1" applyAlignment="1" applyProtection="1">
      <alignment horizontal="center" vertical="center"/>
      <protection hidden="1"/>
    </xf>
    <xf numFmtId="0" fontId="15" fillId="3" borderId="29" xfId="4" applyFont="1" applyFill="1" applyBorder="1" applyAlignment="1" applyProtection="1">
      <alignment horizontal="center" vertical="center"/>
      <protection hidden="1"/>
    </xf>
    <xf numFmtId="0" fontId="15" fillId="4" borderId="29" xfId="4" applyFont="1" applyFill="1" applyBorder="1" applyAlignment="1" applyProtection="1">
      <alignment horizontal="center" vertical="center"/>
      <protection hidden="1"/>
    </xf>
    <xf numFmtId="0" fontId="15" fillId="5" borderId="29" xfId="4" applyFont="1" applyFill="1" applyBorder="1" applyAlignment="1" applyProtection="1">
      <alignment horizontal="center" vertical="center"/>
      <protection hidden="1"/>
    </xf>
    <xf numFmtId="0" fontId="14" fillId="2" borderId="24" xfId="4" applyFont="1" applyFill="1" applyBorder="1" applyAlignment="1" applyProtection="1">
      <alignment horizontal="center" vertical="center"/>
      <protection hidden="1"/>
    </xf>
    <xf numFmtId="0" fontId="16" fillId="0" borderId="30" xfId="4" applyFont="1" applyFill="1" applyBorder="1" applyAlignment="1" applyProtection="1">
      <alignment horizontal="left" vertical="center"/>
      <protection hidden="1"/>
    </xf>
    <xf numFmtId="0" fontId="14" fillId="0" borderId="0" xfId="4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3" fillId="0" borderId="0" xfId="4" applyFont="1" applyBorder="1" applyAlignment="1" applyProtection="1">
      <alignment horizontal="center" vertical="center"/>
      <protection hidden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16" fillId="0" borderId="17" xfId="4" applyFont="1" applyFill="1" applyBorder="1" applyAlignment="1" applyProtection="1">
      <alignment horizontal="left" vertical="center"/>
      <protection hidden="1"/>
    </xf>
    <xf numFmtId="0" fontId="16" fillId="0" borderId="0" xfId="4" applyFont="1" applyFill="1" applyBorder="1" applyAlignment="1" applyProtection="1">
      <alignment horizontal="center" vertical="center"/>
      <protection hidden="1"/>
    </xf>
    <xf numFmtId="0" fontId="16" fillId="0" borderId="19" xfId="4" applyFont="1" applyFill="1" applyBorder="1" applyAlignment="1" applyProtection="1">
      <alignment horizontal="left" vertical="center"/>
      <protection hidden="1"/>
    </xf>
    <xf numFmtId="0" fontId="16" fillId="0" borderId="30" xfId="3" applyFont="1" applyBorder="1" applyAlignment="1" applyProtection="1">
      <alignment horizontal="left" vertical="center"/>
      <protection hidden="1"/>
    </xf>
    <xf numFmtId="0" fontId="16" fillId="0" borderId="17" xfId="3" applyFont="1" applyBorder="1" applyAlignment="1" applyProtection="1">
      <alignment horizontal="left" vertical="center"/>
      <protection hidden="1"/>
    </xf>
    <xf numFmtId="0" fontId="13" fillId="0" borderId="0" xfId="4" applyFont="1" applyBorder="1" applyAlignment="1" applyProtection="1">
      <alignment horizontal="center" vertical="top"/>
      <protection hidden="1"/>
    </xf>
    <xf numFmtId="0" fontId="14" fillId="0" borderId="0" xfId="4" applyFont="1" applyBorder="1" applyAlignment="1" applyProtection="1">
      <alignment horizontal="center"/>
      <protection hidden="1"/>
    </xf>
    <xf numFmtId="0" fontId="16" fillId="0" borderId="30" xfId="4" applyNumberFormat="1" applyFont="1" applyBorder="1" applyAlignment="1" applyProtection="1">
      <alignment horizontal="left" vertical="center"/>
      <protection hidden="1"/>
    </xf>
    <xf numFmtId="0" fontId="16" fillId="0" borderId="17" xfId="4" applyNumberFormat="1" applyFont="1" applyBorder="1" applyAlignment="1" applyProtection="1">
      <alignment horizontal="left" vertical="center"/>
      <protection hidden="1"/>
    </xf>
    <xf numFmtId="0" fontId="2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7">
    <cellStyle name="Milliers" xfId="1" builtinId="3"/>
    <cellStyle name="Normal" xfId="0" builtinId="0"/>
    <cellStyle name="Normal 2" xfId="2"/>
    <cellStyle name="Normal_Fiches de parties" xfId="5"/>
    <cellStyle name="Normal_Séniors 4" xfId="6"/>
    <cellStyle name="Normal_Tab 32 vierge" xfId="4"/>
    <cellStyle name="Normal_Tableaux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119060</xdr:colOff>
      <xdr:row>96</xdr:row>
      <xdr:rowOff>107152</xdr:rowOff>
    </xdr:from>
    <xdr:to>
      <xdr:col>40</xdr:col>
      <xdr:colOff>23811</xdr:colOff>
      <xdr:row>142</xdr:row>
      <xdr:rowOff>35718</xdr:rowOff>
    </xdr:to>
    <xdr:sp macro="" textlink="">
      <xdr:nvSpPr>
        <xdr:cNvPr id="2" name="Virage 1"/>
        <xdr:cNvSpPr/>
      </xdr:nvSpPr>
      <xdr:spPr>
        <a:xfrm rot="10800000">
          <a:off x="8520110" y="14737552"/>
          <a:ext cx="1333501" cy="6938966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18</xdr:col>
      <xdr:colOff>95249</xdr:colOff>
      <xdr:row>87</xdr:row>
      <xdr:rowOff>71435</xdr:rowOff>
    </xdr:from>
    <xdr:to>
      <xdr:col>22</xdr:col>
      <xdr:colOff>226219</xdr:colOff>
      <xdr:row>104</xdr:row>
      <xdr:rowOff>154779</xdr:rowOff>
    </xdr:to>
    <xdr:sp macro="" textlink="">
      <xdr:nvSpPr>
        <xdr:cNvPr id="3" name="Virage 2"/>
        <xdr:cNvSpPr/>
      </xdr:nvSpPr>
      <xdr:spPr>
        <a:xfrm rot="10800000">
          <a:off x="4533899" y="13330235"/>
          <a:ext cx="1083470" cy="2674144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26</xdr:col>
      <xdr:colOff>119060</xdr:colOff>
      <xdr:row>93</xdr:row>
      <xdr:rowOff>119059</xdr:rowOff>
    </xdr:from>
    <xdr:to>
      <xdr:col>30</xdr:col>
      <xdr:colOff>226217</xdr:colOff>
      <xdr:row>115</xdr:row>
      <xdr:rowOff>107154</xdr:rowOff>
    </xdr:to>
    <xdr:sp macro="" textlink="">
      <xdr:nvSpPr>
        <xdr:cNvPr id="4" name="Virage 3"/>
        <xdr:cNvSpPr/>
      </xdr:nvSpPr>
      <xdr:spPr>
        <a:xfrm rot="10800000">
          <a:off x="6538910" y="14292259"/>
          <a:ext cx="1059657" cy="3340895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18</xdr:col>
      <xdr:colOff>95250</xdr:colOff>
      <xdr:row>120</xdr:row>
      <xdr:rowOff>83344</xdr:rowOff>
    </xdr:from>
    <xdr:to>
      <xdr:col>23</xdr:col>
      <xdr:colOff>35719</xdr:colOff>
      <xdr:row>124</xdr:row>
      <xdr:rowOff>11906</xdr:rowOff>
    </xdr:to>
    <xdr:sp macro="" textlink="">
      <xdr:nvSpPr>
        <xdr:cNvPr id="5" name="Virage 4"/>
        <xdr:cNvSpPr/>
      </xdr:nvSpPr>
      <xdr:spPr>
        <a:xfrm rot="10800000">
          <a:off x="4533900" y="18371344"/>
          <a:ext cx="1131094" cy="538162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18</xdr:col>
      <xdr:colOff>188912</xdr:colOff>
      <xdr:row>150</xdr:row>
      <xdr:rowOff>119853</xdr:rowOff>
    </xdr:from>
    <xdr:to>
      <xdr:col>22</xdr:col>
      <xdr:colOff>223040</xdr:colOff>
      <xdr:row>157</xdr:row>
      <xdr:rowOff>58208</xdr:rowOff>
    </xdr:to>
    <xdr:sp macro="" textlink="">
      <xdr:nvSpPr>
        <xdr:cNvPr id="6" name="Virage 5"/>
        <xdr:cNvSpPr/>
      </xdr:nvSpPr>
      <xdr:spPr>
        <a:xfrm rot="10800000">
          <a:off x="4627562" y="22979853"/>
          <a:ext cx="986628" cy="1005155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26</xdr:col>
      <xdr:colOff>95249</xdr:colOff>
      <xdr:row>152</xdr:row>
      <xdr:rowOff>95250</xdr:rowOff>
    </xdr:from>
    <xdr:to>
      <xdr:col>31</xdr:col>
      <xdr:colOff>35717</xdr:colOff>
      <xdr:row>171</xdr:row>
      <xdr:rowOff>11906</xdr:rowOff>
    </xdr:to>
    <xdr:sp macro="" textlink="">
      <xdr:nvSpPr>
        <xdr:cNvPr id="7" name="Virage 6"/>
        <xdr:cNvSpPr/>
      </xdr:nvSpPr>
      <xdr:spPr>
        <a:xfrm rot="10800000">
          <a:off x="6515099" y="23260050"/>
          <a:ext cx="1131093" cy="2812256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18</xdr:col>
      <xdr:colOff>83343</xdr:colOff>
      <xdr:row>175</xdr:row>
      <xdr:rowOff>107151</xdr:rowOff>
    </xdr:from>
    <xdr:to>
      <xdr:col>23</xdr:col>
      <xdr:colOff>23811</xdr:colOff>
      <xdr:row>180</xdr:row>
      <xdr:rowOff>35718</xdr:rowOff>
    </xdr:to>
    <xdr:sp macro="" textlink="">
      <xdr:nvSpPr>
        <xdr:cNvPr id="8" name="Virage 7"/>
        <xdr:cNvSpPr/>
      </xdr:nvSpPr>
      <xdr:spPr>
        <a:xfrm rot="10800000">
          <a:off x="4521993" y="26777151"/>
          <a:ext cx="1131093" cy="690567"/>
        </a:xfrm>
        <a:prstGeom prst="ben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68</xdr:col>
      <xdr:colOff>23811</xdr:colOff>
      <xdr:row>175</xdr:row>
      <xdr:rowOff>83342</xdr:rowOff>
    </xdr:from>
    <xdr:to>
      <xdr:col>72</xdr:col>
      <xdr:colOff>154780</xdr:colOff>
      <xdr:row>180</xdr:row>
      <xdr:rowOff>95249</xdr:rowOff>
    </xdr:to>
    <xdr:sp macro="" textlink="">
      <xdr:nvSpPr>
        <xdr:cNvPr id="9" name="Virage 8"/>
        <xdr:cNvSpPr/>
      </xdr:nvSpPr>
      <xdr:spPr>
        <a:xfrm rot="10800000" flipH="1">
          <a:off x="16902111" y="26753342"/>
          <a:ext cx="1083469" cy="773907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60</xdr:col>
      <xdr:colOff>23813</xdr:colOff>
      <xdr:row>152</xdr:row>
      <xdr:rowOff>95250</xdr:rowOff>
    </xdr:from>
    <xdr:to>
      <xdr:col>64</xdr:col>
      <xdr:colOff>154781</xdr:colOff>
      <xdr:row>171</xdr:row>
      <xdr:rowOff>0</xdr:rowOff>
    </xdr:to>
    <xdr:sp macro="" textlink="">
      <xdr:nvSpPr>
        <xdr:cNvPr id="10" name="Virage 9"/>
        <xdr:cNvSpPr/>
      </xdr:nvSpPr>
      <xdr:spPr>
        <a:xfrm rot="10800000" flipH="1">
          <a:off x="14920913" y="23260050"/>
          <a:ext cx="1083468" cy="2800350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68</xdr:col>
      <xdr:colOff>11906</xdr:colOff>
      <xdr:row>150</xdr:row>
      <xdr:rowOff>71435</xdr:rowOff>
    </xdr:from>
    <xdr:to>
      <xdr:col>72</xdr:col>
      <xdr:colOff>142875</xdr:colOff>
      <xdr:row>158</xdr:row>
      <xdr:rowOff>-1</xdr:rowOff>
    </xdr:to>
    <xdr:sp macro="" textlink="">
      <xdr:nvSpPr>
        <xdr:cNvPr id="11" name="Virage 10"/>
        <xdr:cNvSpPr/>
      </xdr:nvSpPr>
      <xdr:spPr>
        <a:xfrm rot="10800000" flipH="1">
          <a:off x="16890206" y="22931435"/>
          <a:ext cx="1083469" cy="1147764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68</xdr:col>
      <xdr:colOff>23811</xdr:colOff>
      <xdr:row>120</xdr:row>
      <xdr:rowOff>71437</xdr:rowOff>
    </xdr:from>
    <xdr:to>
      <xdr:col>72</xdr:col>
      <xdr:colOff>178592</xdr:colOff>
      <xdr:row>124</xdr:row>
      <xdr:rowOff>11905</xdr:rowOff>
    </xdr:to>
    <xdr:sp macro="" textlink="">
      <xdr:nvSpPr>
        <xdr:cNvPr id="12" name="Virage 11"/>
        <xdr:cNvSpPr/>
      </xdr:nvSpPr>
      <xdr:spPr>
        <a:xfrm rot="10800000" flipH="1">
          <a:off x="16902111" y="18359437"/>
          <a:ext cx="1107281" cy="550068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68</xdr:col>
      <xdr:colOff>23812</xdr:colOff>
      <xdr:row>87</xdr:row>
      <xdr:rowOff>95250</xdr:rowOff>
    </xdr:from>
    <xdr:to>
      <xdr:col>72</xdr:col>
      <xdr:colOff>142875</xdr:colOff>
      <xdr:row>105</xdr:row>
      <xdr:rowOff>0</xdr:rowOff>
    </xdr:to>
    <xdr:sp macro="" textlink="">
      <xdr:nvSpPr>
        <xdr:cNvPr id="13" name="Virage 12"/>
        <xdr:cNvSpPr/>
      </xdr:nvSpPr>
      <xdr:spPr>
        <a:xfrm rot="10800000" flipH="1">
          <a:off x="16902112" y="13354050"/>
          <a:ext cx="1071563" cy="2647950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60</xdr:col>
      <xdr:colOff>11905</xdr:colOff>
      <xdr:row>93</xdr:row>
      <xdr:rowOff>83344</xdr:rowOff>
    </xdr:from>
    <xdr:to>
      <xdr:col>64</xdr:col>
      <xdr:colOff>154781</xdr:colOff>
      <xdr:row>115</xdr:row>
      <xdr:rowOff>119062</xdr:rowOff>
    </xdr:to>
    <xdr:sp macro="" textlink="">
      <xdr:nvSpPr>
        <xdr:cNvPr id="14" name="Virage 13"/>
        <xdr:cNvSpPr/>
      </xdr:nvSpPr>
      <xdr:spPr>
        <a:xfrm rot="10800000" flipH="1">
          <a:off x="14909005" y="14256544"/>
          <a:ext cx="1095376" cy="3388518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52</xdr:col>
      <xdr:colOff>27214</xdr:colOff>
      <xdr:row>96</xdr:row>
      <xdr:rowOff>81641</xdr:rowOff>
    </xdr:from>
    <xdr:to>
      <xdr:col>56</xdr:col>
      <xdr:colOff>163286</xdr:colOff>
      <xdr:row>142</xdr:row>
      <xdr:rowOff>27213</xdr:rowOff>
    </xdr:to>
    <xdr:sp macro="" textlink="">
      <xdr:nvSpPr>
        <xdr:cNvPr id="15" name="Virage 14"/>
        <xdr:cNvSpPr/>
      </xdr:nvSpPr>
      <xdr:spPr>
        <a:xfrm rot="10800000" flipH="1">
          <a:off x="12943114" y="14712041"/>
          <a:ext cx="1088572" cy="6955972"/>
        </a:xfrm>
        <a:prstGeom prst="bentArrow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3;pa%2032J%20Grand%20Prix%20Loisir%20T2%20Chamb&#233;r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raire Général"/>
      <sheetName val="TT"/>
      <sheetName val="Pointage GPL"/>
      <sheetName val="Liste Triée GPL"/>
      <sheetName val="Liste des joueurs"/>
      <sheetName val="Poules "/>
      <sheetName val="Feuilles de poules"/>
      <sheetName val="ordre sortie de tableau 32"/>
      <sheetName val="Tableau 16 et 8eme"/>
      <sheetName val="Tableau 1 à 8"/>
      <sheetName val="Tableau 9 à 16"/>
      <sheetName val="Tabldau 17 à 24"/>
      <sheetName val="Tableau 25 à 32"/>
      <sheetName val="Barrage 16eme"/>
      <sheetName val="KO 8eme"/>
      <sheetName val="OK 8eme"/>
      <sheetName val="KO quart"/>
      <sheetName val="OK quart"/>
      <sheetName val="KO demie"/>
      <sheetName val="OK demie"/>
      <sheetName val="KO Finale et pl classement"/>
      <sheetName val="OK Finale et Pl classement"/>
      <sheetName val="Tableau32J"/>
      <sheetName val="classement T 32"/>
      <sheetName val="Cl GP ap 2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CHOMEL Yvan</v>
          </cell>
          <cell r="C8" t="str">
            <v>Assoc. Les Belledonnes</v>
          </cell>
        </row>
        <row r="9">
          <cell r="B9" t="str">
            <v>SCHLOEDER Jean-Rémi</v>
          </cell>
          <cell r="C9" t="str">
            <v>Ping Rochettois</v>
          </cell>
        </row>
        <row r="10">
          <cell r="B10" t="str">
            <v>MOR Christophe</v>
          </cell>
          <cell r="C10" t="str">
            <v>TT Albertville</v>
          </cell>
        </row>
        <row r="11">
          <cell r="B11" t="str">
            <v>MOR Raphaël</v>
          </cell>
          <cell r="C11" t="str">
            <v>TT Albertville</v>
          </cell>
        </row>
        <row r="12">
          <cell r="B12" t="str">
            <v>MULOT André</v>
          </cell>
          <cell r="C12" t="str">
            <v>TT La Motte Servolex</v>
          </cell>
        </row>
        <row r="13">
          <cell r="B13" t="str">
            <v>MAURY-HOURS Benjamin</v>
          </cell>
          <cell r="C13" t="str">
            <v>CTT Belley-Yenne</v>
          </cell>
        </row>
        <row r="14">
          <cell r="B14" t="str">
            <v>NICOLLET Sébastien</v>
          </cell>
          <cell r="C14" t="str">
            <v>Assoc. Les Belledonnes</v>
          </cell>
        </row>
        <row r="15">
          <cell r="B15" t="str">
            <v>MENARD Etienne</v>
          </cell>
          <cell r="C15" t="str">
            <v>TT La Motte Servolex</v>
          </cell>
        </row>
        <row r="16">
          <cell r="B16" t="str">
            <v>PLADA BILLAR Tomas</v>
          </cell>
          <cell r="C16" t="str">
            <v>Chambéry TT</v>
          </cell>
        </row>
        <row r="17">
          <cell r="B17" t="str">
            <v>BERNEL Jean-Marc</v>
          </cell>
          <cell r="C17" t="str">
            <v>Assoc. Les Belledonnes</v>
          </cell>
        </row>
        <row r="18">
          <cell r="B18" t="str">
            <v>DEFOSSEZ-CARME David</v>
          </cell>
          <cell r="C18" t="str">
            <v>Chambéry TT</v>
          </cell>
        </row>
        <row r="19">
          <cell r="B19" t="str">
            <v>MALNUIT DIT CERRE Christian</v>
          </cell>
          <cell r="C19" t="str">
            <v>Assoc. Les Belledonnes</v>
          </cell>
        </row>
        <row r="20">
          <cell r="B20" t="str">
            <v>DARDEL Bruno</v>
          </cell>
          <cell r="C20" t="str">
            <v>Assoc. Les Belledonnes</v>
          </cell>
        </row>
        <row r="21">
          <cell r="B21" t="str">
            <v>ETELLIN Bertrand</v>
          </cell>
          <cell r="C21" t="str">
            <v>Assoc. Les Belledonnes</v>
          </cell>
        </row>
        <row r="22">
          <cell r="B22" t="str">
            <v>FUNTEN Pascal</v>
          </cell>
          <cell r="C22" t="str">
            <v>Chambéry TT</v>
          </cell>
        </row>
        <row r="23">
          <cell r="B23" t="str">
            <v>COUVREUR Jean-Paul</v>
          </cell>
          <cell r="C23" t="str">
            <v>Assoc. Les Belledonnes</v>
          </cell>
        </row>
        <row r="24">
          <cell r="B24" t="str">
            <v>ABDESSADEK Faycal</v>
          </cell>
          <cell r="C24" t="str">
            <v>TT La Motte Servolex</v>
          </cell>
        </row>
        <row r="25">
          <cell r="B25" t="str">
            <v>FLAMMIER Candice</v>
          </cell>
          <cell r="C25" t="str">
            <v>TT La Motte Servolex</v>
          </cell>
        </row>
        <row r="26">
          <cell r="B26" t="str">
            <v>MENARD Florent</v>
          </cell>
          <cell r="C26" t="str">
            <v>TT La Motte Servolex</v>
          </cell>
        </row>
        <row r="27">
          <cell r="B27" t="str">
            <v>DARVE Isabelle</v>
          </cell>
          <cell r="C27" t="str">
            <v>TT La Motte Servolex</v>
          </cell>
        </row>
        <row r="28">
          <cell r="B28" t="str">
            <v>RICHARD Sébastien</v>
          </cell>
          <cell r="C28" t="str">
            <v>TT La Motte Servolex</v>
          </cell>
        </row>
        <row r="29">
          <cell r="B29" t="str">
            <v>DUBOIS Françoise</v>
          </cell>
          <cell r="C29" t="str">
            <v>CP St Jean de M</v>
          </cell>
        </row>
        <row r="30">
          <cell r="B30" t="str">
            <v>COMYN Jean-Christophe</v>
          </cell>
          <cell r="C30" t="str">
            <v>Assoc. Les Belledonnes</v>
          </cell>
        </row>
        <row r="31">
          <cell r="B31" t="str">
            <v>PERRUISSET Jérôme</v>
          </cell>
          <cell r="C31" t="str">
            <v>TT La Motte Servolex</v>
          </cell>
        </row>
        <row r="32">
          <cell r="B32" t="str">
            <v>CHRETIEN Jean-François</v>
          </cell>
          <cell r="C32" t="str">
            <v>TT La Bathie</v>
          </cell>
        </row>
        <row r="33">
          <cell r="B33" t="str">
            <v>DEHONGHER Eric</v>
          </cell>
          <cell r="C33" t="str">
            <v>Ping Rochettois</v>
          </cell>
        </row>
        <row r="34">
          <cell r="B34" t="str">
            <v>BONARDAU Thierry</v>
          </cell>
          <cell r="C34" t="str">
            <v>CTT Belley-Yenne</v>
          </cell>
        </row>
        <row r="35">
          <cell r="B35" t="str">
            <v>BEOLET Ophéline</v>
          </cell>
          <cell r="C35" t="str">
            <v>Ping Rochettois</v>
          </cell>
        </row>
        <row r="36">
          <cell r="B36" t="str">
            <v>TRAMEAUX Christine</v>
          </cell>
          <cell r="C36" t="str">
            <v>Ping Rochettois</v>
          </cell>
        </row>
        <row r="37">
          <cell r="B37" t="str">
            <v>URAN Anne</v>
          </cell>
          <cell r="C37" t="str">
            <v>EAGTT</v>
          </cell>
        </row>
        <row r="38">
          <cell r="B38" t="str">
            <v>GERMANAZ Nadine</v>
          </cell>
          <cell r="C38" t="str">
            <v>Ping Rochettois</v>
          </cell>
        </row>
        <row r="39">
          <cell r="B39" t="str">
            <v>BEOLET Sylvain</v>
          </cell>
          <cell r="C39" t="str">
            <v>Ping Rochettois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0">
          <cell r="B50" t="str">
            <v>MAURY-HOURS Benjamin</v>
          </cell>
          <cell r="CE50" t="str">
            <v>SCHLOEDER Jean-Rémi</v>
          </cell>
        </row>
        <row r="78">
          <cell r="B78" t="str">
            <v>PERRUISSET Jérôme</v>
          </cell>
          <cell r="CE78" t="str">
            <v>CHOMEL Yvan</v>
          </cell>
        </row>
        <row r="103">
          <cell r="B103" t="str">
            <v>DARVE Isabelle</v>
          </cell>
          <cell r="CE103" t="str">
            <v>MOR Raphaël</v>
          </cell>
        </row>
        <row r="107">
          <cell r="B107" t="str">
            <v>GERMANAZ Nadine</v>
          </cell>
          <cell r="CE107" t="str">
            <v>MOR Christophe</v>
          </cell>
        </row>
        <row r="114">
          <cell r="B114" t="str">
            <v>BERNEL Jean-Marc</v>
          </cell>
          <cell r="CE114" t="str">
            <v>NICOLLET Sébastien</v>
          </cell>
        </row>
        <row r="119">
          <cell r="B119" t="str">
            <v>BEOLET Sylvain</v>
          </cell>
          <cell r="CE119" t="str">
            <v>PLADA BILLAR Tomas</v>
          </cell>
        </row>
        <row r="123">
          <cell r="B123" t="str">
            <v>RICHARD Sébastien</v>
          </cell>
          <cell r="CE123" t="str">
            <v>MULOT André</v>
          </cell>
        </row>
        <row r="127">
          <cell r="B127" t="str">
            <v>MENARD Florent</v>
          </cell>
          <cell r="CE127" t="str">
            <v>BONARDAU Thierry</v>
          </cell>
        </row>
        <row r="140">
          <cell r="B140" t="str">
            <v>DEHONGHER Eric</v>
          </cell>
          <cell r="CE140" t="str">
            <v>ETELLIN Bertrand</v>
          </cell>
        </row>
        <row r="149">
          <cell r="B149" t="str">
            <v>ABDESSADEK Faycal</v>
          </cell>
          <cell r="CE149" t="str">
            <v>MENARD Etienne</v>
          </cell>
        </row>
        <row r="156">
          <cell r="B156" t="str">
            <v>URAN Anne</v>
          </cell>
          <cell r="CE156" t="str">
            <v>DARDEL Bruno</v>
          </cell>
        </row>
        <row r="160">
          <cell r="B160" t="str">
            <v>BEOLET Ophéline</v>
          </cell>
          <cell r="CE160" t="str">
            <v>COMYN Jean-Christophe</v>
          </cell>
        </row>
        <row r="169">
          <cell r="B169" t="str">
            <v>FLAMMIER Candice</v>
          </cell>
          <cell r="CE169" t="str">
            <v>COUVREUR Jean-Paul</v>
          </cell>
        </row>
        <row r="174">
          <cell r="B174" t="str">
            <v>CHRETIEN Jean-François</v>
          </cell>
          <cell r="CE174" t="str">
            <v>FUNTEN Pascal</v>
          </cell>
        </row>
        <row r="179">
          <cell r="B179" t="str">
            <v>DUBOIS Françoise</v>
          </cell>
          <cell r="CE179" t="str">
            <v>MALNUIT DIT CERRE Christian</v>
          </cell>
        </row>
        <row r="183">
          <cell r="B183" t="str">
            <v>TRAMEAUX Christine</v>
          </cell>
          <cell r="CE183" t="str">
            <v>DEFOSSEZ-CARME David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16" workbookViewId="0">
      <selection activeCell="D40" sqref="D40"/>
    </sheetView>
  </sheetViews>
  <sheetFormatPr baseColWidth="10" defaultRowHeight="15.75"/>
  <cols>
    <col min="1" max="1" width="11.42578125" style="75"/>
    <col min="2" max="2" width="11.42578125" style="76"/>
    <col min="3" max="3" width="24.42578125" style="77" customWidth="1"/>
    <col min="4" max="4" width="18" style="77" customWidth="1"/>
    <col min="5" max="8" width="11.42578125" style="77"/>
    <col min="9" max="9" width="11.42578125" style="76"/>
    <col min="10" max="10" width="22.85546875" style="77" customWidth="1"/>
    <col min="11" max="11" width="11.42578125" style="77"/>
    <col min="12" max="12" width="11.42578125" style="78"/>
    <col min="13" max="13" width="11.42578125" style="79"/>
    <col min="14" max="16384" width="11.42578125" style="77"/>
  </cols>
  <sheetData>
    <row r="1" spans="1:15" s="10" customFormat="1" ht="48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9"/>
      <c r="O1" s="9"/>
    </row>
    <row r="2" spans="1:15" s="23" customFormat="1" ht="15" customHeight="1">
      <c r="A2" s="11"/>
      <c r="B2" s="12" t="s">
        <v>13</v>
      </c>
      <c r="C2" s="13" t="s">
        <v>14</v>
      </c>
      <c r="D2" s="14" t="s">
        <v>15</v>
      </c>
      <c r="E2" s="15">
        <v>500</v>
      </c>
      <c r="F2" s="16" t="s">
        <v>16</v>
      </c>
      <c r="G2" s="16" t="s">
        <v>17</v>
      </c>
      <c r="H2" s="17">
        <v>45929</v>
      </c>
      <c r="I2" s="18" t="s">
        <v>18</v>
      </c>
      <c r="J2" s="295" t="s">
        <v>19</v>
      </c>
      <c r="K2" s="19" t="s">
        <v>20</v>
      </c>
      <c r="L2" s="20" t="s">
        <v>21</v>
      </c>
      <c r="M2" s="21">
        <v>3</v>
      </c>
      <c r="N2" s="22"/>
      <c r="O2" s="22"/>
    </row>
    <row r="3" spans="1:15" s="23" customFormat="1" ht="15" customHeight="1">
      <c r="A3" s="24" t="s">
        <v>22</v>
      </c>
      <c r="B3" s="25" t="s">
        <v>23</v>
      </c>
      <c r="C3" s="26" t="s">
        <v>24</v>
      </c>
      <c r="D3" s="27" t="s">
        <v>25</v>
      </c>
      <c r="E3" s="28">
        <v>500</v>
      </c>
      <c r="F3" s="29" t="s">
        <v>26</v>
      </c>
      <c r="G3" s="29" t="s">
        <v>17</v>
      </c>
      <c r="H3" s="30">
        <v>45925</v>
      </c>
      <c r="I3" s="31" t="s">
        <v>18</v>
      </c>
      <c r="J3" s="296"/>
      <c r="K3" s="32" t="s">
        <v>20</v>
      </c>
      <c r="L3" s="33" t="s">
        <v>21</v>
      </c>
      <c r="M3" s="21">
        <v>80</v>
      </c>
      <c r="N3" s="22"/>
      <c r="O3" s="22"/>
    </row>
    <row r="4" spans="1:15" s="23" customFormat="1" ht="15" customHeight="1">
      <c r="A4" s="34"/>
      <c r="B4" s="25" t="s">
        <v>27</v>
      </c>
      <c r="C4" s="26" t="s">
        <v>28</v>
      </c>
      <c r="D4" s="27" t="s">
        <v>29</v>
      </c>
      <c r="E4" s="28">
        <v>500</v>
      </c>
      <c r="F4" s="29" t="s">
        <v>30</v>
      </c>
      <c r="G4" s="29" t="s">
        <v>17</v>
      </c>
      <c r="H4" s="30">
        <v>45929</v>
      </c>
      <c r="I4" s="31" t="s">
        <v>18</v>
      </c>
      <c r="J4" s="296"/>
      <c r="K4" s="32" t="s">
        <v>20</v>
      </c>
      <c r="L4" s="33" t="s">
        <v>21</v>
      </c>
      <c r="M4" s="21">
        <v>13</v>
      </c>
      <c r="N4" s="22"/>
      <c r="O4" s="22"/>
    </row>
    <row r="5" spans="1:15" s="23" customFormat="1" ht="15" customHeight="1">
      <c r="A5" s="34"/>
      <c r="B5" s="25" t="s">
        <v>31</v>
      </c>
      <c r="C5" s="26" t="s">
        <v>32</v>
      </c>
      <c r="D5" s="27" t="s">
        <v>33</v>
      </c>
      <c r="E5" s="28">
        <v>500</v>
      </c>
      <c r="F5" s="29" t="s">
        <v>34</v>
      </c>
      <c r="G5" s="29" t="s">
        <v>17</v>
      </c>
      <c r="H5" s="30">
        <v>45929</v>
      </c>
      <c r="I5" s="31" t="s">
        <v>18</v>
      </c>
      <c r="J5" s="296"/>
      <c r="K5" s="32" t="s">
        <v>20</v>
      </c>
      <c r="L5" s="33" t="s">
        <v>21</v>
      </c>
      <c r="M5" s="21">
        <v>11</v>
      </c>
      <c r="N5" s="22"/>
      <c r="O5" s="22"/>
    </row>
    <row r="6" spans="1:15" s="23" customFormat="1" ht="15" customHeight="1">
      <c r="A6" s="34"/>
      <c r="B6" s="25" t="s">
        <v>35</v>
      </c>
      <c r="C6" s="26" t="s">
        <v>36</v>
      </c>
      <c r="D6" s="27" t="s">
        <v>37</v>
      </c>
      <c r="E6" s="28">
        <v>758</v>
      </c>
      <c r="F6" s="29" t="s">
        <v>30</v>
      </c>
      <c r="G6" s="29" t="s">
        <v>17</v>
      </c>
      <c r="H6" s="30">
        <v>45936</v>
      </c>
      <c r="I6" s="31" t="s">
        <v>18</v>
      </c>
      <c r="J6" s="296"/>
      <c r="K6" s="32" t="s">
        <v>20</v>
      </c>
      <c r="L6" s="33" t="s">
        <v>21</v>
      </c>
      <c r="M6" s="21">
        <v>100</v>
      </c>
      <c r="N6" s="22"/>
      <c r="O6" s="22"/>
    </row>
    <row r="7" spans="1:15" s="23" customFormat="1" ht="15" customHeight="1">
      <c r="A7" s="34"/>
      <c r="B7" s="25" t="s">
        <v>38</v>
      </c>
      <c r="C7" s="26" t="s">
        <v>39</v>
      </c>
      <c r="D7" s="27" t="s">
        <v>40</v>
      </c>
      <c r="E7" s="28">
        <v>500</v>
      </c>
      <c r="F7" s="29" t="s">
        <v>26</v>
      </c>
      <c r="G7" s="29" t="s">
        <v>17</v>
      </c>
      <c r="H7" s="30">
        <v>45854</v>
      </c>
      <c r="I7" s="31" t="s">
        <v>18</v>
      </c>
      <c r="J7" s="296"/>
      <c r="K7" s="32" t="s">
        <v>20</v>
      </c>
      <c r="L7" s="33" t="s">
        <v>21</v>
      </c>
      <c r="M7" s="21">
        <v>24</v>
      </c>
      <c r="N7" s="22"/>
      <c r="O7" s="22"/>
    </row>
    <row r="8" spans="1:15" s="23" customFormat="1" ht="15" customHeight="1">
      <c r="A8" s="34"/>
      <c r="B8" s="25" t="s">
        <v>41</v>
      </c>
      <c r="C8" s="26" t="s">
        <v>42</v>
      </c>
      <c r="D8" s="27" t="s">
        <v>43</v>
      </c>
      <c r="E8" s="28">
        <v>500</v>
      </c>
      <c r="F8" s="29" t="s">
        <v>34</v>
      </c>
      <c r="G8" s="29" t="s">
        <v>17</v>
      </c>
      <c r="H8" s="30">
        <v>45925</v>
      </c>
      <c r="I8" s="31" t="s">
        <v>18</v>
      </c>
      <c r="J8" s="296"/>
      <c r="K8" s="32" t="s">
        <v>20</v>
      </c>
      <c r="L8" s="33" t="s">
        <v>21</v>
      </c>
      <c r="M8" s="21">
        <v>17</v>
      </c>
      <c r="N8" s="22"/>
      <c r="O8" s="22"/>
    </row>
    <row r="9" spans="1:15" s="23" customFormat="1" ht="15" customHeight="1">
      <c r="A9" s="34"/>
      <c r="B9" s="25" t="s">
        <v>44</v>
      </c>
      <c r="C9" s="26" t="s">
        <v>45</v>
      </c>
      <c r="D9" s="27" t="s">
        <v>46</v>
      </c>
      <c r="E9" s="28">
        <v>500</v>
      </c>
      <c r="F9" s="29" t="s">
        <v>47</v>
      </c>
      <c r="G9" s="29" t="s">
        <v>17</v>
      </c>
      <c r="H9" s="30">
        <v>45970</v>
      </c>
      <c r="I9" s="31" t="s">
        <v>18</v>
      </c>
      <c r="J9" s="296"/>
      <c r="K9" s="32" t="s">
        <v>20</v>
      </c>
      <c r="L9" s="33" t="s">
        <v>21</v>
      </c>
      <c r="M9" s="21"/>
      <c r="N9" s="22"/>
      <c r="O9" s="22"/>
    </row>
    <row r="10" spans="1:15" s="23" customFormat="1" ht="15" customHeight="1" thickBot="1">
      <c r="A10" s="35"/>
      <c r="B10" s="36" t="s">
        <v>48</v>
      </c>
      <c r="C10" s="37" t="s">
        <v>49</v>
      </c>
      <c r="D10" s="38" t="s">
        <v>50</v>
      </c>
      <c r="E10" s="39">
        <v>500</v>
      </c>
      <c r="F10" s="40" t="s">
        <v>47</v>
      </c>
      <c r="G10" s="40" t="s">
        <v>17</v>
      </c>
      <c r="H10" s="41">
        <v>45969</v>
      </c>
      <c r="I10" s="42" t="s">
        <v>18</v>
      </c>
      <c r="J10" s="297"/>
      <c r="K10" s="43" t="s">
        <v>20</v>
      </c>
      <c r="L10" s="44" t="s">
        <v>21</v>
      </c>
      <c r="M10" s="21"/>
      <c r="N10" s="22"/>
      <c r="O10" s="22"/>
    </row>
    <row r="11" spans="1:15" s="23" customFormat="1" ht="15" customHeight="1" thickTop="1">
      <c r="A11" s="45"/>
      <c r="B11" s="46" t="s">
        <v>51</v>
      </c>
      <c r="C11" s="47" t="s">
        <v>52</v>
      </c>
      <c r="D11" s="48" t="s">
        <v>53</v>
      </c>
      <c r="E11" s="49">
        <v>500</v>
      </c>
      <c r="F11" s="50" t="s">
        <v>54</v>
      </c>
      <c r="G11" s="50" t="s">
        <v>17</v>
      </c>
      <c r="H11" s="51">
        <v>45916</v>
      </c>
      <c r="I11" s="52" t="s">
        <v>55</v>
      </c>
      <c r="J11" s="298" t="s">
        <v>56</v>
      </c>
      <c r="K11" s="53" t="s">
        <v>20</v>
      </c>
      <c r="L11" s="54" t="s">
        <v>21</v>
      </c>
      <c r="M11" s="21">
        <v>28</v>
      </c>
      <c r="N11" s="22"/>
      <c r="O11" s="22"/>
    </row>
    <row r="12" spans="1:15" s="23" customFormat="1" ht="15" customHeight="1" thickBot="1">
      <c r="A12" s="35"/>
      <c r="B12" s="36" t="s">
        <v>57</v>
      </c>
      <c r="C12" s="37" t="s">
        <v>58</v>
      </c>
      <c r="D12" s="38" t="s">
        <v>59</v>
      </c>
      <c r="E12" s="39">
        <v>500</v>
      </c>
      <c r="F12" s="40" t="s">
        <v>60</v>
      </c>
      <c r="G12" s="40" t="s">
        <v>17</v>
      </c>
      <c r="H12" s="41">
        <v>45943</v>
      </c>
      <c r="I12" s="42" t="s">
        <v>55</v>
      </c>
      <c r="J12" s="297"/>
      <c r="K12" s="55" t="s">
        <v>20</v>
      </c>
      <c r="L12" s="44" t="s">
        <v>61</v>
      </c>
      <c r="M12" s="21"/>
      <c r="N12" s="22"/>
      <c r="O12" s="22"/>
    </row>
    <row r="13" spans="1:15" s="23" customFormat="1" ht="15" customHeight="1" thickTop="1">
      <c r="A13" s="45"/>
      <c r="B13" s="46" t="s">
        <v>62</v>
      </c>
      <c r="C13" s="47" t="s">
        <v>63</v>
      </c>
      <c r="D13" s="48" t="s">
        <v>64</v>
      </c>
      <c r="E13" s="49">
        <v>500</v>
      </c>
      <c r="F13" s="50" t="s">
        <v>65</v>
      </c>
      <c r="G13" s="50" t="s">
        <v>66</v>
      </c>
      <c r="H13" s="51">
        <v>45845</v>
      </c>
      <c r="I13" s="52" t="s">
        <v>67</v>
      </c>
      <c r="J13" s="298" t="s">
        <v>68</v>
      </c>
      <c r="K13" s="53" t="s">
        <v>69</v>
      </c>
      <c r="L13" s="54" t="s">
        <v>21</v>
      </c>
      <c r="M13" s="21">
        <v>6</v>
      </c>
      <c r="N13" s="22"/>
      <c r="O13" s="22"/>
    </row>
    <row r="14" spans="1:15" s="23" customFormat="1" ht="15" customHeight="1">
      <c r="A14" s="34"/>
      <c r="B14" s="25" t="s">
        <v>70</v>
      </c>
      <c r="C14" s="26" t="s">
        <v>71</v>
      </c>
      <c r="D14" s="27" t="s">
        <v>72</v>
      </c>
      <c r="E14" s="28">
        <v>500</v>
      </c>
      <c r="F14" s="29" t="s">
        <v>47</v>
      </c>
      <c r="G14" s="29" t="s">
        <v>66</v>
      </c>
      <c r="H14" s="30">
        <v>45845</v>
      </c>
      <c r="I14" s="31" t="s">
        <v>67</v>
      </c>
      <c r="J14" s="296"/>
      <c r="K14" s="56" t="s">
        <v>20</v>
      </c>
      <c r="L14" s="33" t="s">
        <v>21</v>
      </c>
      <c r="M14" s="21">
        <v>5</v>
      </c>
      <c r="N14" s="22"/>
      <c r="O14" s="22"/>
    </row>
    <row r="15" spans="1:15" s="23" customFormat="1" ht="15" customHeight="1">
      <c r="A15" s="34"/>
      <c r="B15" s="25" t="s">
        <v>73</v>
      </c>
      <c r="C15" s="26" t="s">
        <v>74</v>
      </c>
      <c r="D15" s="27" t="s">
        <v>75</v>
      </c>
      <c r="E15" s="28">
        <v>505</v>
      </c>
      <c r="F15" s="29" t="s">
        <v>30</v>
      </c>
      <c r="G15" s="29" t="s">
        <v>17</v>
      </c>
      <c r="H15" s="30">
        <v>45944</v>
      </c>
      <c r="I15" s="31" t="s">
        <v>67</v>
      </c>
      <c r="J15" s="296"/>
      <c r="K15" s="32" t="s">
        <v>20</v>
      </c>
      <c r="L15" s="57" t="s">
        <v>61</v>
      </c>
      <c r="M15" s="21">
        <v>22</v>
      </c>
      <c r="N15" s="22"/>
      <c r="O15" s="22"/>
    </row>
    <row r="16" spans="1:15" s="23" customFormat="1" ht="15" customHeight="1">
      <c r="A16" s="34"/>
      <c r="B16" s="58" t="s">
        <v>76</v>
      </c>
      <c r="C16" s="59" t="s">
        <v>77</v>
      </c>
      <c r="D16" s="60" t="s">
        <v>78</v>
      </c>
      <c r="E16" s="61">
        <v>500</v>
      </c>
      <c r="F16" s="62" t="s">
        <v>79</v>
      </c>
      <c r="G16" s="62" t="s">
        <v>17</v>
      </c>
      <c r="H16" s="63">
        <v>45922</v>
      </c>
      <c r="I16" s="31" t="s">
        <v>67</v>
      </c>
      <c r="J16" s="296"/>
      <c r="K16" s="32" t="s">
        <v>69</v>
      </c>
      <c r="L16" s="57" t="s">
        <v>21</v>
      </c>
      <c r="M16" s="21"/>
      <c r="N16" s="22"/>
      <c r="O16" s="22"/>
    </row>
    <row r="17" spans="1:15" s="23" customFormat="1" ht="15" customHeight="1">
      <c r="A17" s="34"/>
      <c r="B17" s="58" t="s">
        <v>80</v>
      </c>
      <c r="C17" s="59" t="s">
        <v>81</v>
      </c>
      <c r="D17" s="60" t="s">
        <v>82</v>
      </c>
      <c r="E17" s="61">
        <v>788</v>
      </c>
      <c r="F17" s="62" t="s">
        <v>54</v>
      </c>
      <c r="G17" s="62" t="s">
        <v>17</v>
      </c>
      <c r="H17" s="63">
        <v>45890</v>
      </c>
      <c r="I17" s="31" t="s">
        <v>67</v>
      </c>
      <c r="J17" s="296"/>
      <c r="K17" s="56" t="s">
        <v>20</v>
      </c>
      <c r="L17" s="33" t="s">
        <v>21</v>
      </c>
      <c r="M17" s="21"/>
      <c r="N17" s="22"/>
      <c r="O17" s="22"/>
    </row>
    <row r="18" spans="1:15" s="23" customFormat="1" ht="15" customHeight="1" thickBot="1">
      <c r="A18" s="35"/>
      <c r="B18" s="36" t="s">
        <v>83</v>
      </c>
      <c r="C18" s="37" t="s">
        <v>71</v>
      </c>
      <c r="D18" s="38" t="s">
        <v>84</v>
      </c>
      <c r="E18" s="39">
        <v>500</v>
      </c>
      <c r="F18" s="40" t="s">
        <v>85</v>
      </c>
      <c r="G18" s="40" t="s">
        <v>17</v>
      </c>
      <c r="H18" s="41">
        <v>45886</v>
      </c>
      <c r="I18" s="42" t="s">
        <v>67</v>
      </c>
      <c r="J18" s="297"/>
      <c r="K18" s="55" t="s">
        <v>69</v>
      </c>
      <c r="L18" s="44" t="s">
        <v>21</v>
      </c>
      <c r="M18" s="21"/>
      <c r="N18" s="22"/>
      <c r="O18" s="22"/>
    </row>
    <row r="19" spans="1:15" s="23" customFormat="1" ht="15" customHeight="1" thickTop="1">
      <c r="A19" s="282"/>
      <c r="B19" s="283" t="s">
        <v>86</v>
      </c>
      <c r="C19" s="284" t="s">
        <v>87</v>
      </c>
      <c r="D19" s="285" t="s">
        <v>88</v>
      </c>
      <c r="E19" s="286">
        <v>500</v>
      </c>
      <c r="F19" s="287" t="s">
        <v>89</v>
      </c>
      <c r="G19" s="287" t="s">
        <v>17</v>
      </c>
      <c r="H19" s="288">
        <v>45937</v>
      </c>
      <c r="I19" s="289" t="s">
        <v>90</v>
      </c>
      <c r="J19" s="298" t="s">
        <v>91</v>
      </c>
      <c r="K19" s="290" t="s">
        <v>20</v>
      </c>
      <c r="L19" s="291" t="s">
        <v>92</v>
      </c>
      <c r="M19" s="21">
        <v>52</v>
      </c>
      <c r="N19" s="22"/>
      <c r="O19" s="22"/>
    </row>
    <row r="20" spans="1:15" s="23" customFormat="1" ht="15" customHeight="1">
      <c r="A20" s="34"/>
      <c r="B20" s="25" t="s">
        <v>93</v>
      </c>
      <c r="C20" s="26" t="s">
        <v>87</v>
      </c>
      <c r="D20" s="27" t="s">
        <v>94</v>
      </c>
      <c r="E20" s="28">
        <v>500</v>
      </c>
      <c r="F20" s="29" t="s">
        <v>47</v>
      </c>
      <c r="G20" s="29" t="s">
        <v>17</v>
      </c>
      <c r="H20" s="30">
        <v>45937</v>
      </c>
      <c r="I20" s="31" t="s">
        <v>90</v>
      </c>
      <c r="J20" s="296"/>
      <c r="K20" s="32" t="s">
        <v>20</v>
      </c>
      <c r="L20" s="33" t="s">
        <v>92</v>
      </c>
      <c r="M20" s="21">
        <v>65</v>
      </c>
      <c r="N20" s="22"/>
      <c r="O20" s="22"/>
    </row>
    <row r="21" spans="1:15" s="23" customFormat="1" ht="15" customHeight="1" thickBot="1">
      <c r="A21" s="292" t="s">
        <v>22</v>
      </c>
      <c r="B21" s="36" t="s">
        <v>95</v>
      </c>
      <c r="C21" s="37" t="s">
        <v>96</v>
      </c>
      <c r="D21" s="38" t="s">
        <v>97</v>
      </c>
      <c r="E21" s="39">
        <v>500</v>
      </c>
      <c r="F21" s="40" t="s">
        <v>65</v>
      </c>
      <c r="G21" s="40" t="s">
        <v>98</v>
      </c>
      <c r="H21" s="41">
        <v>45909</v>
      </c>
      <c r="I21" s="42" t="s">
        <v>90</v>
      </c>
      <c r="J21" s="297"/>
      <c r="K21" s="43" t="s">
        <v>20</v>
      </c>
      <c r="L21" s="44" t="s">
        <v>92</v>
      </c>
      <c r="M21" s="21"/>
      <c r="N21" s="22"/>
      <c r="O21" s="22"/>
    </row>
    <row r="22" spans="1:15" s="23" customFormat="1" ht="15" customHeight="1" thickTop="1" thickBot="1">
      <c r="A22" s="272"/>
      <c r="B22" s="273" t="s">
        <v>99</v>
      </c>
      <c r="C22" s="274" t="s">
        <v>100</v>
      </c>
      <c r="D22" s="275" t="s">
        <v>101</v>
      </c>
      <c r="E22" s="276">
        <v>500</v>
      </c>
      <c r="F22" s="277" t="s">
        <v>30</v>
      </c>
      <c r="G22" s="277" t="s">
        <v>17</v>
      </c>
      <c r="H22" s="278">
        <v>45920</v>
      </c>
      <c r="I22" s="279" t="s">
        <v>102</v>
      </c>
      <c r="J22" s="270" t="s">
        <v>103</v>
      </c>
      <c r="K22" s="280" t="s">
        <v>20</v>
      </c>
      <c r="L22" s="281" t="s">
        <v>21</v>
      </c>
      <c r="M22" s="21">
        <v>4</v>
      </c>
      <c r="N22" s="22"/>
      <c r="O22" s="22"/>
    </row>
    <row r="23" spans="1:15" s="23" customFormat="1" ht="15" customHeight="1" thickTop="1">
      <c r="A23" s="282"/>
      <c r="B23" s="283" t="s">
        <v>104</v>
      </c>
      <c r="C23" s="284" t="s">
        <v>105</v>
      </c>
      <c r="D23" s="285" t="s">
        <v>106</v>
      </c>
      <c r="E23" s="286">
        <v>500</v>
      </c>
      <c r="F23" s="287" t="s">
        <v>30</v>
      </c>
      <c r="G23" s="287" t="s">
        <v>17</v>
      </c>
      <c r="H23" s="288">
        <v>45902</v>
      </c>
      <c r="I23" s="289" t="s">
        <v>107</v>
      </c>
      <c r="J23" s="298" t="s">
        <v>108</v>
      </c>
      <c r="K23" s="294" t="s">
        <v>69</v>
      </c>
      <c r="L23" s="291" t="s">
        <v>21</v>
      </c>
      <c r="M23" s="21">
        <v>7</v>
      </c>
      <c r="N23" s="22"/>
      <c r="O23" s="22"/>
    </row>
    <row r="24" spans="1:15" s="23" customFormat="1" ht="15" customHeight="1">
      <c r="A24" s="34"/>
      <c r="B24" s="25" t="s">
        <v>109</v>
      </c>
      <c r="C24" s="26" t="s">
        <v>110</v>
      </c>
      <c r="D24" s="27" t="s">
        <v>111</v>
      </c>
      <c r="E24" s="28">
        <v>500</v>
      </c>
      <c r="F24" s="29" t="s">
        <v>34</v>
      </c>
      <c r="G24" s="29" t="s">
        <v>17</v>
      </c>
      <c r="H24" s="30">
        <v>45899</v>
      </c>
      <c r="I24" s="31" t="s">
        <v>107</v>
      </c>
      <c r="J24" s="296"/>
      <c r="K24" s="56" t="s">
        <v>20</v>
      </c>
      <c r="L24" s="33" t="s">
        <v>21</v>
      </c>
      <c r="M24" s="21">
        <v>42</v>
      </c>
      <c r="N24" s="22"/>
      <c r="O24" s="22"/>
    </row>
    <row r="25" spans="1:15" s="23" customFormat="1" ht="15" customHeight="1">
      <c r="A25" s="34"/>
      <c r="B25" s="25" t="s">
        <v>112</v>
      </c>
      <c r="C25" s="26" t="s">
        <v>113</v>
      </c>
      <c r="D25" s="27" t="s">
        <v>114</v>
      </c>
      <c r="E25" s="28">
        <v>500</v>
      </c>
      <c r="F25" s="29" t="s">
        <v>47</v>
      </c>
      <c r="G25" s="29" t="s">
        <v>17</v>
      </c>
      <c r="H25" s="30">
        <v>45920</v>
      </c>
      <c r="I25" s="31" t="s">
        <v>107</v>
      </c>
      <c r="J25" s="296"/>
      <c r="K25" s="56" t="s">
        <v>20</v>
      </c>
      <c r="L25" s="33" t="s">
        <v>21</v>
      </c>
      <c r="M25" s="21">
        <v>25</v>
      </c>
      <c r="N25" s="22"/>
      <c r="O25" s="22"/>
    </row>
    <row r="26" spans="1:15" s="23" customFormat="1" ht="15" customHeight="1">
      <c r="A26" s="34"/>
      <c r="B26" s="25" t="s">
        <v>115</v>
      </c>
      <c r="C26" s="26" t="s">
        <v>116</v>
      </c>
      <c r="D26" s="27" t="s">
        <v>117</v>
      </c>
      <c r="E26" s="28">
        <v>508</v>
      </c>
      <c r="F26" s="29" t="s">
        <v>60</v>
      </c>
      <c r="G26" s="29" t="s">
        <v>17</v>
      </c>
      <c r="H26" s="30">
        <v>45909</v>
      </c>
      <c r="I26" s="31" t="s">
        <v>107</v>
      </c>
      <c r="J26" s="296"/>
      <c r="K26" s="56" t="s">
        <v>69</v>
      </c>
      <c r="L26" s="33" t="s">
        <v>61</v>
      </c>
      <c r="M26" s="21">
        <v>15</v>
      </c>
      <c r="N26" s="22"/>
      <c r="O26" s="22"/>
    </row>
    <row r="27" spans="1:15" s="23" customFormat="1" ht="15" customHeight="1">
      <c r="A27" s="34"/>
      <c r="B27" s="25" t="s">
        <v>118</v>
      </c>
      <c r="C27" s="26" t="s">
        <v>119</v>
      </c>
      <c r="D27" s="27" t="s">
        <v>120</v>
      </c>
      <c r="E27" s="28">
        <v>500</v>
      </c>
      <c r="F27" s="29" t="s">
        <v>60</v>
      </c>
      <c r="G27" s="29" t="s">
        <v>17</v>
      </c>
      <c r="H27" s="30">
        <v>45939</v>
      </c>
      <c r="I27" s="31" t="s">
        <v>107</v>
      </c>
      <c r="J27" s="296"/>
      <c r="K27" s="56" t="s">
        <v>20</v>
      </c>
      <c r="L27" s="33" t="s">
        <v>61</v>
      </c>
      <c r="M27" s="21"/>
      <c r="N27" s="22"/>
      <c r="O27" s="22"/>
    </row>
    <row r="28" spans="1:15" s="23" customFormat="1" ht="15" customHeight="1">
      <c r="A28" s="34"/>
      <c r="B28" s="25" t="s">
        <v>121</v>
      </c>
      <c r="C28" s="26" t="s">
        <v>122</v>
      </c>
      <c r="D28" s="27" t="s">
        <v>123</v>
      </c>
      <c r="E28" s="28">
        <v>500</v>
      </c>
      <c r="F28" s="29" t="s">
        <v>47</v>
      </c>
      <c r="G28" s="29" t="s">
        <v>17</v>
      </c>
      <c r="H28" s="30">
        <v>45937</v>
      </c>
      <c r="I28" s="31" t="s">
        <v>107</v>
      </c>
      <c r="J28" s="296"/>
      <c r="K28" s="56" t="s">
        <v>20</v>
      </c>
      <c r="L28" s="33" t="s">
        <v>61</v>
      </c>
      <c r="M28" s="21"/>
      <c r="N28" s="22"/>
      <c r="O28" s="22"/>
    </row>
    <row r="29" spans="1:15" s="23" customFormat="1" ht="15" customHeight="1">
      <c r="A29" s="34"/>
      <c r="B29" s="25" t="s">
        <v>124</v>
      </c>
      <c r="C29" s="26" t="s">
        <v>113</v>
      </c>
      <c r="D29" s="27" t="s">
        <v>125</v>
      </c>
      <c r="E29" s="28">
        <v>500</v>
      </c>
      <c r="F29" s="29" t="s">
        <v>126</v>
      </c>
      <c r="G29" s="29" t="s">
        <v>17</v>
      </c>
      <c r="H29" s="30">
        <v>45906</v>
      </c>
      <c r="I29" s="31" t="s">
        <v>107</v>
      </c>
      <c r="J29" s="296"/>
      <c r="K29" s="56" t="s">
        <v>20</v>
      </c>
      <c r="L29" s="33" t="s">
        <v>21</v>
      </c>
      <c r="M29" s="21">
        <v>8</v>
      </c>
      <c r="N29" s="22"/>
      <c r="O29" s="22"/>
    </row>
    <row r="30" spans="1:15" s="23" customFormat="1" ht="15" customHeight="1" thickBot="1">
      <c r="A30" s="35"/>
      <c r="B30" s="36" t="s">
        <v>127</v>
      </c>
      <c r="C30" s="37" t="s">
        <v>128</v>
      </c>
      <c r="D30" s="38" t="s">
        <v>129</v>
      </c>
      <c r="E30" s="39">
        <v>500</v>
      </c>
      <c r="F30" s="40" t="s">
        <v>65</v>
      </c>
      <c r="G30" s="40" t="s">
        <v>17</v>
      </c>
      <c r="H30" s="41">
        <v>45906</v>
      </c>
      <c r="I30" s="42" t="s">
        <v>107</v>
      </c>
      <c r="J30" s="297"/>
      <c r="K30" s="55" t="s">
        <v>20</v>
      </c>
      <c r="L30" s="44" t="s">
        <v>21</v>
      </c>
      <c r="M30" s="21">
        <v>37</v>
      </c>
      <c r="N30" s="22"/>
      <c r="O30" s="22"/>
    </row>
    <row r="31" spans="1:15" s="23" customFormat="1" ht="15" customHeight="1" thickTop="1" thickBot="1">
      <c r="A31" s="272"/>
      <c r="B31" s="273" t="s">
        <v>130</v>
      </c>
      <c r="C31" s="274" t="s">
        <v>131</v>
      </c>
      <c r="D31" s="275" t="s">
        <v>132</v>
      </c>
      <c r="E31" s="276">
        <v>500</v>
      </c>
      <c r="F31" s="277" t="s">
        <v>30</v>
      </c>
      <c r="G31" s="277" t="s">
        <v>17</v>
      </c>
      <c r="H31" s="278">
        <v>45905</v>
      </c>
      <c r="I31" s="279" t="s">
        <v>133</v>
      </c>
      <c r="J31" s="270" t="s">
        <v>134</v>
      </c>
      <c r="K31" s="293" t="s">
        <v>69</v>
      </c>
      <c r="L31" s="281" t="s">
        <v>61</v>
      </c>
      <c r="M31" s="21"/>
      <c r="N31" s="22"/>
      <c r="O31" s="22"/>
    </row>
    <row r="32" spans="1:15" s="23" customFormat="1" ht="15" customHeight="1" thickTop="1">
      <c r="A32" s="45"/>
      <c r="B32" s="46" t="s">
        <v>135</v>
      </c>
      <c r="C32" s="47" t="s">
        <v>136</v>
      </c>
      <c r="D32" s="48" t="s">
        <v>137</v>
      </c>
      <c r="E32" s="49">
        <v>500</v>
      </c>
      <c r="F32" s="50" t="s">
        <v>26</v>
      </c>
      <c r="G32" s="50" t="s">
        <v>17</v>
      </c>
      <c r="H32" s="51">
        <v>45917</v>
      </c>
      <c r="I32" s="52" t="s">
        <v>138</v>
      </c>
      <c r="J32" s="298" t="s">
        <v>139</v>
      </c>
      <c r="K32" s="64" t="s">
        <v>20</v>
      </c>
      <c r="L32" s="54" t="s">
        <v>92</v>
      </c>
      <c r="M32" s="21">
        <v>9</v>
      </c>
      <c r="N32" s="22"/>
      <c r="O32" s="22"/>
    </row>
    <row r="33" spans="1:15" s="23" customFormat="1" ht="15" customHeight="1">
      <c r="A33" s="34"/>
      <c r="B33" s="25" t="s">
        <v>140</v>
      </c>
      <c r="C33" s="26" t="s">
        <v>141</v>
      </c>
      <c r="D33" s="27" t="s">
        <v>142</v>
      </c>
      <c r="E33" s="28">
        <v>500</v>
      </c>
      <c r="F33" s="29" t="s">
        <v>60</v>
      </c>
      <c r="G33" s="29" t="s">
        <v>17</v>
      </c>
      <c r="H33" s="30">
        <v>45904</v>
      </c>
      <c r="I33" s="31" t="s">
        <v>138</v>
      </c>
      <c r="J33" s="296"/>
      <c r="K33" s="32" t="s">
        <v>20</v>
      </c>
      <c r="L33" s="33" t="s">
        <v>92</v>
      </c>
      <c r="M33" s="21">
        <v>23</v>
      </c>
      <c r="N33" s="22"/>
      <c r="O33" s="22"/>
    </row>
    <row r="34" spans="1:15" s="23" customFormat="1" ht="15" customHeight="1" thickBot="1">
      <c r="A34" s="35"/>
      <c r="B34" s="36" t="s">
        <v>143</v>
      </c>
      <c r="C34" s="37" t="s">
        <v>144</v>
      </c>
      <c r="D34" s="38" t="s">
        <v>145</v>
      </c>
      <c r="E34" s="39">
        <v>500</v>
      </c>
      <c r="F34" s="40" t="s">
        <v>54</v>
      </c>
      <c r="G34" s="40" t="s">
        <v>17</v>
      </c>
      <c r="H34" s="41">
        <v>45947</v>
      </c>
      <c r="I34" s="42" t="s">
        <v>138</v>
      </c>
      <c r="J34" s="297"/>
      <c r="K34" s="43" t="s">
        <v>20</v>
      </c>
      <c r="L34" s="44" t="s">
        <v>92</v>
      </c>
      <c r="M34" s="21"/>
      <c r="N34" s="22"/>
      <c r="O34" s="22"/>
    </row>
    <row r="35" spans="1:15" s="23" customFormat="1" ht="15" customHeight="1" thickTop="1" thickBot="1">
      <c r="A35" s="65"/>
      <c r="B35" s="66">
        <v>7310538</v>
      </c>
      <c r="C35" s="67" t="s">
        <v>146</v>
      </c>
      <c r="D35" s="68" t="s">
        <v>147</v>
      </c>
      <c r="E35" s="69">
        <v>500</v>
      </c>
      <c r="F35" s="70" t="s">
        <v>26</v>
      </c>
      <c r="G35" s="70" t="s">
        <v>148</v>
      </c>
      <c r="H35" s="71"/>
      <c r="I35" s="72" t="s">
        <v>149</v>
      </c>
      <c r="J35" s="271" t="s">
        <v>150</v>
      </c>
      <c r="K35" s="73" t="s">
        <v>69</v>
      </c>
      <c r="L35" s="74"/>
      <c r="M35" s="21"/>
      <c r="N35" s="22"/>
      <c r="O35" s="22"/>
    </row>
  </sheetData>
  <mergeCells count="6">
    <mergeCell ref="J2:J10"/>
    <mergeCell ref="J11:J12"/>
    <mergeCell ref="J13:J18"/>
    <mergeCell ref="J23:J30"/>
    <mergeCell ref="J32:J34"/>
    <mergeCell ref="J19:J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196"/>
  <sheetViews>
    <sheetView tabSelected="1" topLeftCell="U1" zoomScale="90" zoomScaleNormal="90" workbookViewId="0">
      <pane ySplit="1" topLeftCell="A2" activePane="bottomLeft" state="frozenSplit"/>
      <selection activeCell="U1" sqref="U1"/>
      <selection pane="bottomLeft" activeCell="AP4" sqref="AP4:AX4"/>
    </sheetView>
  </sheetViews>
  <sheetFormatPr baseColWidth="10" defaultRowHeight="15.75"/>
  <cols>
    <col min="1" max="1" width="4.7109375" style="80" customWidth="1"/>
    <col min="2" max="11" width="4.7109375" style="81" customWidth="1"/>
    <col min="12" max="12" width="4.7109375" style="98" customWidth="1"/>
    <col min="13" max="14" width="4.7109375" style="81" customWidth="1"/>
    <col min="15" max="15" width="4.7109375" style="98" customWidth="1"/>
    <col min="16" max="19" width="4.7109375" style="81" customWidth="1"/>
    <col min="20" max="20" width="4.7109375" style="98" customWidth="1"/>
    <col min="21" max="22" width="4.7109375" style="81" customWidth="1"/>
    <col min="23" max="23" width="4.7109375" style="98" customWidth="1"/>
    <col min="24" max="27" width="4.7109375" style="81" customWidth="1"/>
    <col min="28" max="28" width="4.7109375" style="98" customWidth="1"/>
    <col min="29" max="30" width="4.7109375" style="81" customWidth="1"/>
    <col min="31" max="31" width="4.7109375" style="98" customWidth="1"/>
    <col min="32" max="35" width="4.7109375" style="81" customWidth="1"/>
    <col min="36" max="36" width="4.7109375" style="98" customWidth="1"/>
    <col min="37" max="38" width="4.7109375" style="81" customWidth="1"/>
    <col min="39" max="39" width="4.7109375" style="98" customWidth="1"/>
    <col min="40" max="40" width="4.7109375" style="81" customWidth="1"/>
    <col min="41" max="41" width="4.7109375" style="148" customWidth="1"/>
    <col min="42" max="42" width="4.7109375" style="88" customWidth="1"/>
    <col min="43" max="45" width="4.7109375" style="81" customWidth="1"/>
    <col min="46" max="46" width="4.7109375" style="98" customWidth="1"/>
    <col min="47" max="48" width="4.7109375" style="81" customWidth="1"/>
    <col min="49" max="49" width="4.7109375" style="98" customWidth="1"/>
    <col min="50" max="53" width="4.7109375" style="81" customWidth="1"/>
    <col min="54" max="54" width="4.7109375" style="98" customWidth="1"/>
    <col min="55" max="56" width="4.7109375" style="81" customWidth="1"/>
    <col min="57" max="57" width="4.7109375" style="98" customWidth="1"/>
    <col min="58" max="61" width="4.7109375" style="81" customWidth="1"/>
    <col min="62" max="62" width="4.7109375" style="98" customWidth="1"/>
    <col min="63" max="64" width="4.7109375" style="81" customWidth="1"/>
    <col min="65" max="65" width="4.7109375" style="98" customWidth="1"/>
    <col min="66" max="69" width="4.7109375" style="81" customWidth="1"/>
    <col min="70" max="70" width="4.7109375" style="98" customWidth="1"/>
    <col min="71" max="72" width="4.7109375" style="81" customWidth="1"/>
    <col min="73" max="73" width="4.7109375" style="98" customWidth="1"/>
    <col min="74" max="77" width="4.7109375" style="81" customWidth="1"/>
    <col min="78" max="78" width="4.7109375" style="98" customWidth="1"/>
    <col min="79" max="80" width="4.7109375" style="81" customWidth="1"/>
    <col min="81" max="81" width="4.7109375" style="98" customWidth="1"/>
    <col min="82" max="90" width="4.7109375" style="81" customWidth="1"/>
    <col min="91" max="91" width="4.7109375" style="112" customWidth="1"/>
    <col min="92" max="16384" width="11.42578125" style="81"/>
  </cols>
  <sheetData>
    <row r="1" spans="1:92">
      <c r="H1" s="82"/>
      <c r="I1" s="82"/>
      <c r="J1" s="83" t="s">
        <v>151</v>
      </c>
      <c r="K1" s="83"/>
      <c r="L1" s="83"/>
      <c r="M1" s="83"/>
      <c r="N1" s="83"/>
      <c r="O1" s="83"/>
      <c r="P1" s="83"/>
      <c r="Q1" s="83"/>
      <c r="R1" s="83" t="s">
        <v>152</v>
      </c>
      <c r="S1" s="83"/>
      <c r="T1" s="83"/>
      <c r="U1" s="83"/>
      <c r="V1" s="83"/>
      <c r="W1" s="83"/>
      <c r="X1" s="83"/>
      <c r="Y1" s="83"/>
      <c r="Z1" s="83" t="s">
        <v>153</v>
      </c>
      <c r="AA1" s="83"/>
      <c r="AB1" s="83"/>
      <c r="AC1" s="83"/>
      <c r="AD1" s="83"/>
      <c r="AE1" s="83"/>
      <c r="AF1" s="83"/>
      <c r="AG1" s="83"/>
      <c r="AH1" s="314" t="s">
        <v>154</v>
      </c>
      <c r="AI1" s="314"/>
      <c r="AJ1" s="314"/>
      <c r="AK1" s="314"/>
      <c r="AL1" s="314"/>
      <c r="AM1" s="314"/>
      <c r="AN1" s="314"/>
      <c r="AO1" s="314"/>
      <c r="AP1" s="315" t="s">
        <v>155</v>
      </c>
      <c r="AQ1" s="315"/>
      <c r="AR1" s="315"/>
      <c r="AS1" s="315"/>
      <c r="AT1" s="315"/>
      <c r="AU1" s="315"/>
      <c r="AV1" s="315"/>
      <c r="AW1" s="315"/>
      <c r="AX1" s="315"/>
      <c r="AY1" s="316" t="s">
        <v>156</v>
      </c>
      <c r="AZ1" s="316"/>
      <c r="BA1" s="316"/>
      <c r="BB1" s="316"/>
      <c r="BC1" s="316"/>
      <c r="BD1" s="316"/>
      <c r="BE1" s="316"/>
      <c r="BF1" s="316"/>
      <c r="BG1" s="316" t="s">
        <v>157</v>
      </c>
      <c r="BH1" s="316"/>
      <c r="BI1" s="316"/>
      <c r="BJ1" s="316"/>
      <c r="BK1" s="316"/>
      <c r="BL1" s="316"/>
      <c r="BM1" s="316"/>
      <c r="BN1" s="316"/>
      <c r="BO1" s="316" t="s">
        <v>158</v>
      </c>
      <c r="BP1" s="316"/>
      <c r="BQ1" s="316"/>
      <c r="BR1" s="316"/>
      <c r="BS1" s="316"/>
      <c r="BT1" s="316"/>
      <c r="BU1" s="316"/>
      <c r="BV1" s="316"/>
      <c r="BW1" s="316" t="s">
        <v>159</v>
      </c>
      <c r="BX1" s="316"/>
      <c r="BY1" s="316"/>
      <c r="BZ1" s="316"/>
      <c r="CA1" s="316"/>
      <c r="CB1" s="316"/>
      <c r="CC1" s="316"/>
      <c r="CD1" s="316"/>
      <c r="CE1" s="84"/>
      <c r="CF1" s="307"/>
      <c r="CG1" s="307"/>
      <c r="CH1" s="307"/>
      <c r="CI1" s="307"/>
      <c r="CJ1" s="307"/>
      <c r="CK1" s="307"/>
      <c r="CL1" s="307"/>
      <c r="CM1" s="307"/>
      <c r="CN1" s="85"/>
    </row>
    <row r="2" spans="1:92" ht="12" customHeight="1">
      <c r="H2" s="82"/>
      <c r="I2" s="82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7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7"/>
      <c r="CG2" s="87"/>
      <c r="CH2" s="87"/>
      <c r="CI2" s="87"/>
      <c r="CJ2" s="87"/>
      <c r="CK2" s="87"/>
      <c r="CL2" s="87"/>
      <c r="CM2" s="89"/>
      <c r="CN2" s="85"/>
    </row>
    <row r="3" spans="1:92" ht="12" customHeight="1">
      <c r="H3" s="82"/>
      <c r="I3" s="82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90"/>
      <c r="AP3" s="91">
        <v>1</v>
      </c>
      <c r="AQ3" s="92">
        <v>1</v>
      </c>
      <c r="AR3" s="302" t="str">
        <f>'[1]ordre sortie de tableau 32'!B8</f>
        <v>CHOMEL Yvan</v>
      </c>
      <c r="AS3" s="299"/>
      <c r="AT3" s="299"/>
      <c r="AU3" s="299"/>
      <c r="AV3" s="299"/>
      <c r="AW3" s="299"/>
      <c r="AX3" s="299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7"/>
      <c r="CG3" s="87"/>
      <c r="CH3" s="87"/>
      <c r="CI3" s="87"/>
      <c r="CJ3" s="87"/>
      <c r="CK3" s="87"/>
      <c r="CL3" s="87"/>
      <c r="CM3" s="89"/>
      <c r="CN3" s="85"/>
    </row>
    <row r="4" spans="1:92" ht="12" customHeight="1">
      <c r="A4" s="93"/>
      <c r="B4" s="94"/>
      <c r="C4" s="94"/>
      <c r="D4" s="94"/>
      <c r="E4" s="94"/>
      <c r="F4" s="94"/>
      <c r="G4" s="94"/>
      <c r="H4" s="95"/>
      <c r="I4" s="96"/>
      <c r="J4" s="96"/>
      <c r="K4" s="96"/>
      <c r="L4" s="97"/>
      <c r="M4" s="96"/>
      <c r="N4" s="96"/>
      <c r="O4" s="97"/>
      <c r="P4" s="82"/>
      <c r="Q4" s="82"/>
      <c r="R4" s="96"/>
      <c r="S4" s="96"/>
      <c r="T4" s="97"/>
      <c r="U4" s="96"/>
      <c r="V4" s="96"/>
      <c r="W4" s="97"/>
      <c r="X4" s="96"/>
      <c r="AH4" s="86"/>
      <c r="AI4" s="86"/>
      <c r="AJ4" s="86"/>
      <c r="AK4" s="86"/>
      <c r="AL4" s="86"/>
      <c r="AM4" s="86"/>
      <c r="AN4" s="86"/>
      <c r="AO4" s="87">
        <v>2</v>
      </c>
      <c r="AP4" s="308" t="str">
        <f>'[1]ordre sortie de tableau 32'!C8</f>
        <v>Assoc. Les Belledonnes</v>
      </c>
      <c r="AQ4" s="303"/>
      <c r="AR4" s="303"/>
      <c r="AS4" s="303"/>
      <c r="AT4" s="303"/>
      <c r="AU4" s="303"/>
      <c r="AV4" s="303"/>
      <c r="AW4" s="303"/>
      <c r="AX4" s="309"/>
      <c r="AY4" s="99">
        <v>1</v>
      </c>
      <c r="AZ4" s="100"/>
      <c r="BA4" s="101"/>
      <c r="BB4" s="102"/>
      <c r="BC4" s="101"/>
      <c r="BD4" s="101"/>
      <c r="BE4" s="102"/>
      <c r="BF4" s="103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7"/>
      <c r="CG4" s="87"/>
      <c r="CH4" s="87"/>
      <c r="CI4" s="87"/>
      <c r="CJ4" s="87"/>
      <c r="CK4" s="87"/>
      <c r="CL4" s="87"/>
      <c r="CM4" s="89"/>
      <c r="CN4" s="85"/>
    </row>
    <row r="5" spans="1:92" ht="12" customHeight="1">
      <c r="I5" s="96"/>
      <c r="J5" s="96"/>
      <c r="K5" s="96"/>
      <c r="L5" s="97"/>
      <c r="M5" s="96"/>
      <c r="N5" s="96"/>
      <c r="O5" s="97"/>
      <c r="P5" s="82"/>
      <c r="Q5" s="82"/>
      <c r="R5" s="100"/>
      <c r="S5" s="101"/>
      <c r="T5" s="102"/>
      <c r="U5" s="101"/>
      <c r="V5" s="101"/>
      <c r="W5" s="102"/>
      <c r="X5" s="103"/>
      <c r="AH5" s="305" t="str">
        <f>IF(AZ5="","",IF(AZ5=AR3,AR7,AR3))</f>
        <v>BEOLET Sylvain</v>
      </c>
      <c r="AI5" s="305"/>
      <c r="AJ5" s="305"/>
      <c r="AK5" s="305"/>
      <c r="AL5" s="305"/>
      <c r="AM5" s="305"/>
      <c r="AN5" s="310"/>
      <c r="AO5" s="92">
        <v>1</v>
      </c>
      <c r="AP5" s="104"/>
      <c r="AQ5" s="105">
        <v>1</v>
      </c>
      <c r="AR5" s="106" t="s">
        <v>160</v>
      </c>
      <c r="AS5" s="106"/>
      <c r="AT5" s="107">
        <v>16</v>
      </c>
      <c r="AU5" s="108" t="s">
        <v>161</v>
      </c>
      <c r="AV5" s="108"/>
      <c r="AW5" s="109" t="s">
        <v>161</v>
      </c>
      <c r="AX5" s="110"/>
      <c r="AY5" s="111">
        <v>1</v>
      </c>
      <c r="AZ5" s="302" t="str">
        <f>IF(OR(AQ3="",AQ7=""),"",IF(AQ3&gt;AQ7,AR3,AR7))</f>
        <v>CHOMEL Yvan</v>
      </c>
      <c r="BA5" s="299"/>
      <c r="BB5" s="299"/>
      <c r="BC5" s="299"/>
      <c r="BD5" s="299"/>
      <c r="BE5" s="299"/>
      <c r="BF5" s="299"/>
    </row>
    <row r="6" spans="1:92" ht="12" customHeight="1">
      <c r="I6" s="96"/>
      <c r="J6" s="96"/>
      <c r="K6" s="96"/>
      <c r="L6" s="97"/>
      <c r="M6" s="96"/>
      <c r="N6" s="96"/>
      <c r="O6" s="97"/>
      <c r="P6" s="82"/>
      <c r="Q6" s="82"/>
      <c r="AG6" s="113"/>
      <c r="AH6" s="311" t="s">
        <v>161</v>
      </c>
      <c r="AI6" s="311"/>
      <c r="AJ6" s="311"/>
      <c r="AK6" s="311"/>
      <c r="AL6" s="311"/>
      <c r="AM6" s="311"/>
      <c r="AN6" s="311"/>
      <c r="AO6" s="312"/>
      <c r="AP6" s="104"/>
      <c r="AQ6" s="114"/>
      <c r="AR6" s="100"/>
      <c r="AS6" s="100"/>
      <c r="AT6" s="115"/>
      <c r="AU6" s="100"/>
      <c r="AV6" s="100"/>
      <c r="AW6" s="115"/>
      <c r="AX6" s="116"/>
      <c r="AY6" s="313"/>
      <c r="AZ6" s="313"/>
      <c r="BA6" s="313"/>
      <c r="BB6" s="313"/>
      <c r="BC6" s="313"/>
      <c r="BD6" s="313"/>
      <c r="BE6" s="313"/>
      <c r="BF6" s="313"/>
      <c r="BG6" s="117"/>
    </row>
    <row r="7" spans="1:92" ht="12" customHeight="1">
      <c r="P7" s="82"/>
      <c r="Q7" s="82"/>
      <c r="Y7" s="96"/>
      <c r="Z7" s="86"/>
      <c r="AA7" s="86"/>
      <c r="AB7" s="86"/>
      <c r="AC7" s="86"/>
      <c r="AD7" s="86"/>
      <c r="AE7" s="86"/>
      <c r="AF7" s="86"/>
      <c r="AG7" s="118">
        <v>3</v>
      </c>
      <c r="AH7" s="86"/>
      <c r="AI7" s="86"/>
      <c r="AJ7" s="86"/>
      <c r="AK7" s="86"/>
      <c r="AL7" s="86"/>
      <c r="AO7" s="119"/>
      <c r="AP7" s="120">
        <v>2</v>
      </c>
      <c r="AQ7" s="92">
        <v>0</v>
      </c>
      <c r="AR7" s="302" t="str">
        <f>'[1]ordre sortie de tableau 32'!B39</f>
        <v>BEOLET Sylvain</v>
      </c>
      <c r="AS7" s="299"/>
      <c r="AT7" s="299"/>
      <c r="AU7" s="299"/>
      <c r="AV7" s="299"/>
      <c r="AW7" s="299"/>
      <c r="AX7" s="300"/>
      <c r="AY7" s="121"/>
      <c r="AZ7" s="122" t="s">
        <v>161</v>
      </c>
      <c r="BA7" s="122"/>
      <c r="BB7" s="86"/>
      <c r="BC7" s="122"/>
      <c r="BD7" s="122"/>
      <c r="BE7" s="86"/>
      <c r="BF7" s="122"/>
      <c r="BG7" s="104">
        <v>1</v>
      </c>
    </row>
    <row r="8" spans="1:92" ht="12" customHeight="1">
      <c r="P8" s="82"/>
      <c r="Q8" s="82"/>
      <c r="Z8" s="299" t="str">
        <f>IF(OR(AO5="",AO11=""),"",IF(AO5&gt;AO11,AH5,AH11))</f>
        <v>BEOLET Sylvain</v>
      </c>
      <c r="AA8" s="299"/>
      <c r="AB8" s="299"/>
      <c r="AC8" s="299"/>
      <c r="AD8" s="299"/>
      <c r="AE8" s="299"/>
      <c r="AF8" s="300"/>
      <c r="AG8" s="123">
        <v>0</v>
      </c>
      <c r="AH8" s="106" t="s">
        <v>160</v>
      </c>
      <c r="AI8" s="106"/>
      <c r="AJ8" s="107">
        <v>9</v>
      </c>
      <c r="AK8" s="108" t="s">
        <v>161</v>
      </c>
      <c r="AL8" s="86"/>
      <c r="AM8" s="109" t="s">
        <v>161</v>
      </c>
      <c r="AN8" s="124"/>
      <c r="AO8" s="125">
        <v>33</v>
      </c>
      <c r="AQ8" s="303" t="str">
        <f>'[1]ordre sortie de tableau 32'!C39</f>
        <v>Ping Rochettois</v>
      </c>
      <c r="AR8" s="303"/>
      <c r="AS8" s="303"/>
      <c r="AT8" s="303"/>
      <c r="AU8" s="303"/>
      <c r="AV8" s="303"/>
      <c r="AW8" s="303"/>
      <c r="AX8" s="303"/>
      <c r="AY8" s="126">
        <v>17</v>
      </c>
      <c r="AZ8" s="106" t="s">
        <v>160</v>
      </c>
      <c r="BA8" s="106"/>
      <c r="BB8" s="107">
        <v>5</v>
      </c>
      <c r="BC8" s="108" t="s">
        <v>161</v>
      </c>
      <c r="BD8" s="108"/>
      <c r="BE8" s="109" t="s">
        <v>161</v>
      </c>
      <c r="BF8" s="124"/>
      <c r="BG8" s="92">
        <v>1</v>
      </c>
      <c r="BH8" s="302" t="str">
        <f>IF(OR(AY5="",AY11=""),"",IF(AY5&gt;AY11,AZ5,AZ11))</f>
        <v>CHOMEL Yvan</v>
      </c>
      <c r="BI8" s="299"/>
      <c r="BJ8" s="299"/>
      <c r="BK8" s="299"/>
      <c r="BL8" s="299"/>
      <c r="BM8" s="299"/>
      <c r="BN8" s="299"/>
    </row>
    <row r="9" spans="1:92" ht="12" customHeight="1">
      <c r="P9" s="82"/>
      <c r="Q9" s="82"/>
      <c r="Y9" s="127"/>
      <c r="Z9" s="128"/>
      <c r="AA9" s="128"/>
      <c r="AB9" s="128"/>
      <c r="AC9" s="128"/>
      <c r="AD9" s="128"/>
      <c r="AE9" s="128"/>
      <c r="AF9" s="128"/>
      <c r="AG9" s="129"/>
      <c r="AH9" s="86"/>
      <c r="AI9" s="86"/>
      <c r="AJ9" s="86"/>
      <c r="AK9" s="86"/>
      <c r="AL9" s="86"/>
      <c r="AO9" s="119"/>
      <c r="AP9" s="130">
        <v>3</v>
      </c>
      <c r="AQ9" s="92">
        <v>0</v>
      </c>
      <c r="AR9" s="304" t="str">
        <f>'[1]ordre sortie de tableau 32'!B24</f>
        <v>ABDESSADEK Faycal</v>
      </c>
      <c r="AS9" s="305"/>
      <c r="AT9" s="305"/>
      <c r="AU9" s="305"/>
      <c r="AV9" s="305"/>
      <c r="AW9" s="305"/>
      <c r="AX9" s="305"/>
      <c r="AY9" s="114"/>
      <c r="AZ9" s="101"/>
      <c r="BA9" s="101"/>
      <c r="BB9" s="102"/>
      <c r="BC9" s="101"/>
      <c r="BD9" s="101"/>
      <c r="BE9" s="102"/>
      <c r="BF9" s="103"/>
      <c r="BG9" s="131"/>
      <c r="BH9" s="122" t="s">
        <v>161</v>
      </c>
      <c r="BI9" s="122"/>
      <c r="BJ9" s="86"/>
      <c r="BK9" s="122"/>
      <c r="BL9" s="122"/>
      <c r="BM9" s="86"/>
      <c r="BN9" s="122"/>
      <c r="BO9" s="117"/>
    </row>
    <row r="10" spans="1:92" ht="12" customHeight="1">
      <c r="P10" s="82"/>
      <c r="Q10" s="82"/>
      <c r="Y10" s="113"/>
      <c r="Z10" s="132" t="s">
        <v>161</v>
      </c>
      <c r="AA10" s="132"/>
      <c r="AB10" s="133"/>
      <c r="AC10" s="132"/>
      <c r="AD10" s="132"/>
      <c r="AE10" s="133"/>
      <c r="AG10" s="113"/>
      <c r="AH10" s="86"/>
      <c r="AO10" s="134"/>
      <c r="AP10" s="301" t="str">
        <f>'[1]ordre sortie de tableau 32'!C24</f>
        <v>TT La Motte Servolex</v>
      </c>
      <c r="AQ10" s="301"/>
      <c r="AR10" s="301"/>
      <c r="AS10" s="301"/>
      <c r="AT10" s="301"/>
      <c r="AU10" s="301"/>
      <c r="AV10" s="301"/>
      <c r="AW10" s="301"/>
      <c r="AX10" s="306"/>
      <c r="AY10" s="135"/>
      <c r="AZ10" s="100"/>
      <c r="BA10" s="101"/>
      <c r="BB10" s="102"/>
      <c r="BC10" s="101"/>
      <c r="BD10" s="101"/>
      <c r="BE10" s="102"/>
      <c r="BF10" s="103"/>
      <c r="BG10" s="136"/>
      <c r="BH10" s="122" t="s">
        <v>161</v>
      </c>
      <c r="BI10" s="122"/>
      <c r="BJ10" s="86"/>
      <c r="BK10" s="122"/>
      <c r="BL10" s="122"/>
      <c r="BM10" s="86"/>
      <c r="BN10" s="122"/>
      <c r="BO10" s="117"/>
    </row>
    <row r="11" spans="1:92" ht="12" customHeight="1">
      <c r="P11" s="82"/>
      <c r="Q11" s="82"/>
      <c r="Y11" s="127"/>
      <c r="Z11" s="137"/>
      <c r="AA11" s="137"/>
      <c r="AG11" s="113"/>
      <c r="AH11" s="305" t="str">
        <f>IF(AZ11="","",IF(AZ11=AR9,AR13,AR9))</f>
        <v>ABDESSADEK Faycal</v>
      </c>
      <c r="AI11" s="305"/>
      <c r="AJ11" s="305"/>
      <c r="AK11" s="305"/>
      <c r="AL11" s="305"/>
      <c r="AM11" s="305"/>
      <c r="AN11" s="305"/>
      <c r="AO11" s="92">
        <v>0</v>
      </c>
      <c r="AQ11" s="125">
        <v>2</v>
      </c>
      <c r="AR11" s="106" t="s">
        <v>160</v>
      </c>
      <c r="AS11" s="106"/>
      <c r="AT11" s="107">
        <v>15</v>
      </c>
      <c r="AU11" s="108" t="s">
        <v>161</v>
      </c>
      <c r="AV11" s="108"/>
      <c r="AW11" s="109" t="s">
        <v>161</v>
      </c>
      <c r="AX11" s="124"/>
      <c r="AY11" s="92">
        <v>0</v>
      </c>
      <c r="AZ11" s="302" t="str">
        <f>IF(OR(AQ9="",AQ13=""),"",IF(AQ9&gt;AQ13,AR9,AR13))</f>
        <v>COUVREUR Jean-Paul</v>
      </c>
      <c r="BA11" s="299"/>
      <c r="BB11" s="299"/>
      <c r="BC11" s="299"/>
      <c r="BD11" s="299"/>
      <c r="BE11" s="299"/>
      <c r="BF11" s="300"/>
      <c r="BG11" s="117"/>
      <c r="BN11" s="137"/>
      <c r="BO11" s="117"/>
    </row>
    <row r="12" spans="1:92" ht="12" customHeight="1">
      <c r="A12" s="138"/>
      <c r="B12" s="96"/>
      <c r="C12" s="96"/>
      <c r="D12" s="96"/>
      <c r="E12" s="96"/>
      <c r="F12" s="96"/>
      <c r="G12" s="139"/>
      <c r="O12" s="140"/>
      <c r="P12" s="82"/>
      <c r="Q12" s="82"/>
      <c r="Y12" s="113"/>
      <c r="Z12" s="101"/>
      <c r="AA12" s="101"/>
      <c r="AB12" s="102"/>
      <c r="AC12" s="101"/>
      <c r="AD12" s="101"/>
      <c r="AE12" s="102"/>
      <c r="AG12" s="137"/>
      <c r="AH12" s="311" t="s">
        <v>161</v>
      </c>
      <c r="AI12" s="311"/>
      <c r="AJ12" s="311"/>
      <c r="AK12" s="311"/>
      <c r="AL12" s="311"/>
      <c r="AM12" s="311"/>
      <c r="AN12" s="311"/>
      <c r="AO12" s="134">
        <v>3</v>
      </c>
      <c r="AQ12" s="114"/>
      <c r="AR12" s="100"/>
      <c r="AS12" s="100"/>
      <c r="AT12" s="115"/>
      <c r="AU12" s="100"/>
      <c r="AV12" s="100"/>
      <c r="AW12" s="115"/>
      <c r="AX12" s="141"/>
      <c r="AY12" s="142">
        <v>4</v>
      </c>
      <c r="AZ12" s="143" t="s">
        <v>161</v>
      </c>
      <c r="BA12" s="143"/>
      <c r="BB12" s="144"/>
      <c r="BC12" s="143"/>
      <c r="BD12" s="143"/>
      <c r="BE12" s="144"/>
      <c r="BF12" s="143"/>
      <c r="BG12" s="137"/>
      <c r="BN12" s="137"/>
      <c r="BO12" s="117"/>
    </row>
    <row r="13" spans="1:92" ht="12" customHeight="1">
      <c r="A13" s="138"/>
      <c r="B13" s="96"/>
      <c r="C13" s="96"/>
      <c r="D13" s="96"/>
      <c r="E13" s="96"/>
      <c r="F13" s="96"/>
      <c r="G13" s="139"/>
      <c r="O13" s="140"/>
      <c r="P13" s="82"/>
      <c r="Q13" s="82"/>
      <c r="Y13" s="118">
        <v>3</v>
      </c>
      <c r="Z13" s="137"/>
      <c r="AA13" s="137"/>
      <c r="AH13" s="137"/>
      <c r="AI13" s="137"/>
      <c r="AJ13" s="140"/>
      <c r="AK13" s="137"/>
      <c r="AL13" s="137"/>
      <c r="AM13" s="140"/>
      <c r="AN13" s="137"/>
      <c r="AO13" s="145"/>
      <c r="AP13" s="146">
        <v>4</v>
      </c>
      <c r="AQ13" s="92">
        <v>1</v>
      </c>
      <c r="AR13" s="304" t="str">
        <f>'[1]ordre sortie de tableau 32'!B23</f>
        <v>COUVREUR Jean-Paul</v>
      </c>
      <c r="AS13" s="305"/>
      <c r="AT13" s="305"/>
      <c r="AU13" s="305"/>
      <c r="AV13" s="305"/>
      <c r="AW13" s="305"/>
      <c r="AX13" s="310"/>
      <c r="AY13" s="136"/>
      <c r="AZ13" s="122" t="s">
        <v>161</v>
      </c>
      <c r="BA13" s="122"/>
      <c r="BB13" s="86"/>
      <c r="BC13" s="122"/>
      <c r="BD13" s="122"/>
      <c r="BE13" s="86"/>
      <c r="BF13" s="122"/>
      <c r="BG13" s="137"/>
      <c r="BN13" s="137"/>
      <c r="BO13" s="104">
        <v>1</v>
      </c>
    </row>
    <row r="14" spans="1:92" ht="12" customHeight="1">
      <c r="A14" s="138"/>
      <c r="B14" s="96"/>
      <c r="C14" s="96"/>
      <c r="D14" s="96"/>
      <c r="E14" s="96"/>
      <c r="F14" s="96"/>
      <c r="G14" s="139"/>
      <c r="O14" s="140"/>
      <c r="P14" s="82"/>
      <c r="Q14" s="82"/>
      <c r="R14" s="299" t="str">
        <f>IF(OR(AG8="",AG20=""),"",IF(AG8&gt;AG20,Z8,Z20))</f>
        <v>PERRUISSET Jérôme</v>
      </c>
      <c r="S14" s="299"/>
      <c r="T14" s="299"/>
      <c r="U14" s="299"/>
      <c r="V14" s="299"/>
      <c r="W14" s="299"/>
      <c r="X14" s="300"/>
      <c r="Y14" s="92">
        <v>1</v>
      </c>
      <c r="Z14" s="106" t="s">
        <v>160</v>
      </c>
      <c r="AA14" s="106"/>
      <c r="AB14" s="107">
        <v>11</v>
      </c>
      <c r="AG14" s="147">
        <v>41</v>
      </c>
      <c r="AH14" s="137"/>
      <c r="AI14" s="137"/>
      <c r="AJ14" s="140"/>
      <c r="AK14" s="137"/>
      <c r="AL14" s="137"/>
      <c r="AM14" s="140"/>
      <c r="AN14" s="137"/>
      <c r="AP14" s="301" t="str">
        <f>'[1]ordre sortie de tableau 32'!C23</f>
        <v>Assoc. Les Belledonnes</v>
      </c>
      <c r="AQ14" s="301"/>
      <c r="AR14" s="301"/>
      <c r="AS14" s="301"/>
      <c r="AT14" s="301"/>
      <c r="AU14" s="301"/>
      <c r="AV14" s="301"/>
      <c r="AW14" s="301"/>
      <c r="AX14" s="301"/>
      <c r="AY14" s="141"/>
      <c r="AZ14" s="149"/>
      <c r="BA14" s="149"/>
      <c r="BB14" s="150"/>
      <c r="BC14" s="151"/>
      <c r="BD14" s="151"/>
      <c r="BE14" s="150"/>
      <c r="BF14" s="149"/>
      <c r="BG14" s="152">
        <v>25</v>
      </c>
      <c r="BH14" s="106" t="s">
        <v>160</v>
      </c>
      <c r="BI14" s="106"/>
      <c r="BJ14" s="107">
        <v>3</v>
      </c>
      <c r="BK14" s="108" t="s">
        <v>161</v>
      </c>
      <c r="BL14" s="108"/>
      <c r="BM14" s="109" t="s">
        <v>161</v>
      </c>
      <c r="BN14" s="124"/>
      <c r="BO14" s="92">
        <v>1</v>
      </c>
      <c r="BP14" s="302" t="str">
        <f>IF(OR(BG8="",BG20=""),"",IF(BG8&gt;BG20,BH8,BH20))</f>
        <v>CHOMEL Yvan</v>
      </c>
      <c r="BQ14" s="299"/>
      <c r="BR14" s="299"/>
      <c r="BS14" s="299"/>
      <c r="BT14" s="299"/>
      <c r="BU14" s="299"/>
      <c r="BV14" s="299"/>
    </row>
    <row r="15" spans="1:92" ht="12" customHeight="1">
      <c r="A15" s="138"/>
      <c r="B15" s="96"/>
      <c r="C15" s="96"/>
      <c r="D15" s="96"/>
      <c r="E15" s="96"/>
      <c r="F15" s="96"/>
      <c r="G15" s="139"/>
      <c r="Q15" s="153"/>
      <c r="R15" s="154" t="s">
        <v>161</v>
      </c>
      <c r="S15" s="154"/>
      <c r="T15" s="155"/>
      <c r="U15" s="154"/>
      <c r="V15" s="154"/>
      <c r="W15" s="155"/>
      <c r="X15" s="154"/>
      <c r="Y15" s="113"/>
      <c r="Z15" s="132" t="s">
        <v>161</v>
      </c>
      <c r="AA15" s="132"/>
      <c r="AB15" s="133"/>
      <c r="AC15" s="132"/>
      <c r="AD15" s="132"/>
      <c r="AE15" s="133"/>
      <c r="AG15" s="137"/>
      <c r="AH15" s="137"/>
      <c r="AI15" s="137"/>
      <c r="AJ15" s="140"/>
      <c r="AK15" s="137"/>
      <c r="AL15" s="137"/>
      <c r="AM15" s="140"/>
      <c r="AN15" s="137"/>
      <c r="AO15" s="119"/>
      <c r="AP15" s="146">
        <v>5</v>
      </c>
      <c r="AQ15" s="92">
        <v>1</v>
      </c>
      <c r="AR15" s="304" t="str">
        <f>'[1]ordre sortie de tableau 32'!B16</f>
        <v>PLADA BILLAR Tomas</v>
      </c>
      <c r="AS15" s="305"/>
      <c r="AT15" s="305"/>
      <c r="AU15" s="305"/>
      <c r="AV15" s="305"/>
      <c r="AW15" s="305"/>
      <c r="AX15" s="305"/>
      <c r="AY15" s="114"/>
      <c r="AZ15" s="101"/>
      <c r="BA15" s="101"/>
      <c r="BB15" s="102"/>
      <c r="BC15" s="101"/>
      <c r="BD15" s="101"/>
      <c r="BE15" s="102"/>
      <c r="BF15" s="103"/>
      <c r="BN15" s="137"/>
      <c r="BO15" s="131"/>
      <c r="BP15" s="122" t="s">
        <v>161</v>
      </c>
      <c r="BQ15" s="122"/>
      <c r="BR15" s="86"/>
      <c r="BS15" s="122"/>
      <c r="BT15" s="122"/>
      <c r="BU15" s="86"/>
      <c r="BV15" s="122"/>
      <c r="BW15" s="117"/>
    </row>
    <row r="16" spans="1:92" ht="12" customHeight="1">
      <c r="A16" s="138"/>
      <c r="B16" s="96"/>
      <c r="C16" s="96"/>
      <c r="D16" s="96"/>
      <c r="E16" s="96"/>
      <c r="F16" s="96"/>
      <c r="G16" s="139"/>
      <c r="O16" s="140"/>
      <c r="Q16" s="153"/>
      <c r="R16" s="132" t="s">
        <v>161</v>
      </c>
      <c r="S16" s="132"/>
      <c r="T16" s="133"/>
      <c r="U16" s="132"/>
      <c r="V16" s="132"/>
      <c r="W16" s="133"/>
      <c r="X16" s="132"/>
      <c r="Y16" s="113"/>
      <c r="Z16" s="137"/>
      <c r="AA16" s="137"/>
      <c r="AG16" s="137"/>
      <c r="AH16" s="137"/>
      <c r="AI16" s="137"/>
      <c r="AJ16" s="140"/>
      <c r="AK16" s="137"/>
      <c r="AL16" s="137"/>
      <c r="AM16" s="140"/>
      <c r="AN16" s="137"/>
      <c r="AO16" s="156">
        <v>6</v>
      </c>
      <c r="AP16" s="317" t="str">
        <f>'[1]ordre sortie de tableau 32'!C16</f>
        <v>Chambéry TT</v>
      </c>
      <c r="AQ16" s="301"/>
      <c r="AR16" s="301"/>
      <c r="AS16" s="301"/>
      <c r="AT16" s="301"/>
      <c r="AU16" s="301"/>
      <c r="AV16" s="301"/>
      <c r="AW16" s="301"/>
      <c r="AX16" s="306"/>
      <c r="AY16" s="142">
        <v>5</v>
      </c>
      <c r="AZ16" s="100"/>
      <c r="BA16" s="101"/>
      <c r="BB16" s="102"/>
      <c r="BC16" s="101"/>
      <c r="BD16" s="101"/>
      <c r="BE16" s="102"/>
      <c r="BF16" s="103"/>
      <c r="BN16" s="137"/>
      <c r="BO16" s="136"/>
      <c r="BP16" s="122" t="s">
        <v>161</v>
      </c>
      <c r="BQ16" s="122"/>
      <c r="BR16" s="86"/>
      <c r="BS16" s="122"/>
      <c r="BT16" s="122"/>
      <c r="BU16" s="86"/>
      <c r="BV16" s="122"/>
      <c r="BW16" s="117"/>
    </row>
    <row r="17" spans="1:83" ht="12" customHeight="1">
      <c r="A17" s="138"/>
      <c r="B17" s="96"/>
      <c r="C17" s="96"/>
      <c r="D17" s="96"/>
      <c r="E17" s="96"/>
      <c r="F17" s="96"/>
      <c r="G17" s="139"/>
      <c r="O17" s="140"/>
      <c r="Q17" s="153"/>
      <c r="R17" s="100"/>
      <c r="S17" s="101"/>
      <c r="T17" s="102"/>
      <c r="U17" s="101"/>
      <c r="V17" s="101"/>
      <c r="W17" s="102"/>
      <c r="Y17" s="113"/>
      <c r="Z17" s="137"/>
      <c r="AA17" s="137"/>
      <c r="AG17" s="137"/>
      <c r="AH17" s="305" t="str">
        <f>IF(AZ17="","",IF(AZ17=AR15,AR19,AR15))</f>
        <v>PERRUISSET Jérôme</v>
      </c>
      <c r="AI17" s="305"/>
      <c r="AJ17" s="305"/>
      <c r="AK17" s="305"/>
      <c r="AL17" s="305"/>
      <c r="AM17" s="305"/>
      <c r="AN17" s="310"/>
      <c r="AO17" s="92">
        <v>1</v>
      </c>
      <c r="AQ17" s="125">
        <v>3</v>
      </c>
      <c r="AR17" s="106" t="s">
        <v>160</v>
      </c>
      <c r="AS17" s="106"/>
      <c r="AT17" s="107">
        <v>14</v>
      </c>
      <c r="AU17" s="108" t="s">
        <v>161</v>
      </c>
      <c r="AV17" s="108"/>
      <c r="AW17" s="109" t="s">
        <v>161</v>
      </c>
      <c r="AX17" s="124"/>
      <c r="AY17" s="92">
        <v>1</v>
      </c>
      <c r="AZ17" s="302" t="str">
        <f>IF(OR(AQ15="",AQ19=""),"",IF(AQ15&gt;AQ19,AR15,AR19))</f>
        <v>PLADA BILLAR Tomas</v>
      </c>
      <c r="BA17" s="299"/>
      <c r="BB17" s="299"/>
      <c r="BC17" s="299"/>
      <c r="BD17" s="299"/>
      <c r="BE17" s="299"/>
      <c r="BF17" s="299"/>
      <c r="BN17" s="137"/>
      <c r="BO17" s="117"/>
      <c r="BV17" s="137"/>
      <c r="BW17" s="117"/>
    </row>
    <row r="18" spans="1:83" ht="12" customHeight="1">
      <c r="A18" s="138"/>
      <c r="B18" s="96"/>
      <c r="C18" s="96"/>
      <c r="D18" s="96"/>
      <c r="E18" s="96"/>
      <c r="F18" s="96"/>
      <c r="G18" s="139"/>
      <c r="O18" s="140"/>
      <c r="Q18" s="153"/>
      <c r="Y18" s="113"/>
      <c r="Z18" s="86"/>
      <c r="AA18" s="86"/>
      <c r="AB18" s="86"/>
      <c r="AC18" s="86"/>
      <c r="AD18" s="86"/>
      <c r="AE18" s="86"/>
      <c r="AF18" s="86"/>
      <c r="AG18" s="157"/>
      <c r="AH18" s="311" t="s">
        <v>161</v>
      </c>
      <c r="AI18" s="311"/>
      <c r="AJ18" s="311"/>
      <c r="AK18" s="311"/>
      <c r="AL18" s="311"/>
      <c r="AM18" s="311"/>
      <c r="AN18" s="311"/>
      <c r="AO18" s="312"/>
      <c r="AQ18" s="114"/>
      <c r="AR18" s="100"/>
      <c r="AS18" s="100"/>
      <c r="AT18" s="115"/>
      <c r="AU18" s="100"/>
      <c r="AV18" s="100"/>
      <c r="AW18" s="115"/>
      <c r="AX18" s="141"/>
      <c r="AY18" s="131"/>
      <c r="AZ18" s="122" t="s">
        <v>161</v>
      </c>
      <c r="BA18" s="122"/>
      <c r="BB18" s="86"/>
      <c r="BC18" s="122"/>
      <c r="BD18" s="122"/>
      <c r="BE18" s="86"/>
      <c r="BF18" s="122"/>
      <c r="BG18" s="117"/>
      <c r="BN18" s="137"/>
      <c r="BO18" s="117"/>
      <c r="BV18" s="137"/>
      <c r="BW18" s="117"/>
    </row>
    <row r="19" spans="1:83" ht="12" customHeight="1">
      <c r="A19" s="138"/>
      <c r="B19" s="96"/>
      <c r="C19" s="96"/>
      <c r="D19" s="96"/>
      <c r="E19" s="96"/>
      <c r="F19" s="96"/>
      <c r="G19" s="139"/>
      <c r="O19" s="140"/>
      <c r="Q19" s="153"/>
      <c r="Y19" s="113"/>
      <c r="Z19" s="137"/>
      <c r="AA19" s="137"/>
      <c r="AG19" s="113"/>
      <c r="AO19" s="158"/>
      <c r="AP19" s="130">
        <v>6</v>
      </c>
      <c r="AQ19" s="92">
        <v>0</v>
      </c>
      <c r="AR19" s="304" t="str">
        <f>'[1]ordre sortie de tableau 32'!B31</f>
        <v>PERRUISSET Jérôme</v>
      </c>
      <c r="AS19" s="305"/>
      <c r="AT19" s="305"/>
      <c r="AU19" s="305"/>
      <c r="AV19" s="305"/>
      <c r="AW19" s="305"/>
      <c r="AX19" s="310"/>
      <c r="AY19" s="136"/>
      <c r="AZ19" s="122" t="s">
        <v>161</v>
      </c>
      <c r="BA19" s="122"/>
      <c r="BB19" s="86"/>
      <c r="BC19" s="122"/>
      <c r="BD19" s="122"/>
      <c r="BE19" s="86"/>
      <c r="BF19" s="122"/>
      <c r="BG19" s="117"/>
      <c r="BH19" s="159"/>
      <c r="BI19" s="159"/>
      <c r="BJ19" s="160"/>
      <c r="BK19" s="159"/>
      <c r="BL19" s="159"/>
      <c r="BM19" s="160"/>
      <c r="BN19" s="137"/>
      <c r="BO19" s="117"/>
      <c r="BV19" s="137"/>
      <c r="BW19" s="117"/>
    </row>
    <row r="20" spans="1:83" ht="12" customHeight="1">
      <c r="A20" s="138"/>
      <c r="B20" s="96"/>
      <c r="C20" s="96"/>
      <c r="D20" s="96"/>
      <c r="E20" s="96"/>
      <c r="F20" s="96"/>
      <c r="G20" s="139"/>
      <c r="I20" s="159"/>
      <c r="J20" s="159"/>
      <c r="K20" s="159"/>
      <c r="L20" s="160"/>
      <c r="M20" s="159"/>
      <c r="N20" s="159"/>
      <c r="O20" s="140"/>
      <c r="Q20" s="153"/>
      <c r="Y20" s="113"/>
      <c r="Z20" s="302" t="str">
        <f>IF(OR(AO17="",AO23=""),"",IF(AO17&gt;AO23,AH17,AH23))</f>
        <v>PERRUISSET Jérôme</v>
      </c>
      <c r="AA20" s="299"/>
      <c r="AB20" s="299"/>
      <c r="AC20" s="299"/>
      <c r="AD20" s="299"/>
      <c r="AE20" s="299"/>
      <c r="AF20" s="300"/>
      <c r="AG20" s="161">
        <v>1</v>
      </c>
      <c r="AH20" s="106" t="s">
        <v>160</v>
      </c>
      <c r="AI20" s="106"/>
      <c r="AJ20" s="107">
        <v>10</v>
      </c>
      <c r="AK20" s="108" t="s">
        <v>161</v>
      </c>
      <c r="AL20" s="108"/>
      <c r="AM20" s="109" t="s">
        <v>161</v>
      </c>
      <c r="AN20" s="124"/>
      <c r="AO20" s="162">
        <v>34</v>
      </c>
      <c r="AP20" s="301" t="str">
        <f>'[1]ordre sortie de tableau 32'!C31</f>
        <v>TT La Motte Servolex</v>
      </c>
      <c r="AQ20" s="301"/>
      <c r="AR20" s="301"/>
      <c r="AS20" s="301"/>
      <c r="AT20" s="301"/>
      <c r="AU20" s="301"/>
      <c r="AV20" s="301"/>
      <c r="AW20" s="301"/>
      <c r="AX20" s="301"/>
      <c r="AY20" s="126">
        <v>18</v>
      </c>
      <c r="AZ20" s="106" t="s">
        <v>160</v>
      </c>
      <c r="BA20" s="106"/>
      <c r="BB20" s="107">
        <v>6</v>
      </c>
      <c r="BC20" s="108" t="s">
        <v>161</v>
      </c>
      <c r="BD20" s="108"/>
      <c r="BE20" s="109" t="s">
        <v>161</v>
      </c>
      <c r="BF20" s="124"/>
      <c r="BG20" s="92">
        <v>0</v>
      </c>
      <c r="BH20" s="302" t="str">
        <f>IF(OR(AY17="",AY23=""),"",IF(AY17&gt;AY23,AZ17,AZ23))</f>
        <v>PLADA BILLAR Tomas</v>
      </c>
      <c r="BI20" s="299"/>
      <c r="BJ20" s="299"/>
      <c r="BK20" s="299"/>
      <c r="BL20" s="299"/>
      <c r="BM20" s="299"/>
      <c r="BN20" s="300"/>
      <c r="BO20" s="117"/>
      <c r="BV20" s="137"/>
      <c r="BW20" s="117"/>
    </row>
    <row r="21" spans="1:83" ht="12" customHeight="1">
      <c r="A21" s="138"/>
      <c r="B21" s="96"/>
      <c r="C21" s="96"/>
      <c r="D21" s="96"/>
      <c r="E21" s="96"/>
      <c r="F21" s="96"/>
      <c r="G21" s="163"/>
      <c r="Q21" s="153"/>
      <c r="Z21" s="132" t="s">
        <v>161</v>
      </c>
      <c r="AA21" s="132"/>
      <c r="AB21" s="133"/>
      <c r="AC21" s="132"/>
      <c r="AD21" s="132"/>
      <c r="AE21" s="133"/>
      <c r="AG21" s="118">
        <v>6</v>
      </c>
      <c r="AP21" s="164">
        <v>7</v>
      </c>
      <c r="AQ21" s="92">
        <v>0</v>
      </c>
      <c r="AR21" s="302" t="str">
        <f>'[1]ordre sortie de tableau 32'!B32</f>
        <v>CHRETIEN Jean-François</v>
      </c>
      <c r="AS21" s="299"/>
      <c r="AT21" s="299"/>
      <c r="AU21" s="299"/>
      <c r="AV21" s="299"/>
      <c r="AW21" s="299"/>
      <c r="AX21" s="299"/>
      <c r="AY21" s="139"/>
      <c r="AZ21" s="96"/>
      <c r="BA21" s="96"/>
      <c r="BB21" s="97"/>
      <c r="BC21" s="96"/>
      <c r="BD21" s="96"/>
      <c r="BE21" s="97"/>
      <c r="BF21" s="137"/>
      <c r="BG21" s="104">
        <v>8</v>
      </c>
      <c r="BH21" s="143" t="s">
        <v>161</v>
      </c>
      <c r="BI21" s="143"/>
      <c r="BJ21" s="144"/>
      <c r="BK21" s="143"/>
      <c r="BL21" s="143"/>
      <c r="BM21" s="144"/>
      <c r="BN21" s="143"/>
      <c r="BO21" s="139"/>
      <c r="BP21" s="96"/>
      <c r="BQ21" s="96"/>
      <c r="BR21" s="97"/>
      <c r="BS21" s="96"/>
      <c r="BT21" s="96"/>
      <c r="BU21" s="97"/>
      <c r="BV21" s="165"/>
      <c r="BW21" s="117"/>
    </row>
    <row r="22" spans="1:83" ht="12" customHeight="1">
      <c r="A22" s="138"/>
      <c r="B22" s="96"/>
      <c r="C22" s="96"/>
      <c r="D22" s="96"/>
      <c r="E22" s="96"/>
      <c r="F22" s="96"/>
      <c r="G22" s="163"/>
      <c r="Q22" s="153"/>
      <c r="AG22" s="113"/>
      <c r="AP22" s="166"/>
      <c r="AQ22" s="303" t="str">
        <f>'[1]ordre sortie de tableau 32'!C32</f>
        <v>TT La Bathie</v>
      </c>
      <c r="AR22" s="303"/>
      <c r="AS22" s="303"/>
      <c r="AT22" s="303"/>
      <c r="AU22" s="303"/>
      <c r="AV22" s="303"/>
      <c r="AW22" s="303"/>
      <c r="AX22" s="309"/>
      <c r="AY22" s="135"/>
      <c r="AZ22" s="100"/>
      <c r="BA22" s="101"/>
      <c r="BB22" s="102"/>
      <c r="BC22" s="101"/>
      <c r="BD22" s="101"/>
      <c r="BE22" s="102"/>
      <c r="BF22" s="103"/>
      <c r="BG22" s="136"/>
      <c r="BH22" s="122" t="s">
        <v>161</v>
      </c>
      <c r="BI22" s="122"/>
      <c r="BJ22" s="86"/>
      <c r="BK22" s="122"/>
      <c r="BL22" s="122"/>
      <c r="BM22" s="86"/>
      <c r="BN22" s="122"/>
      <c r="BW22" s="117"/>
    </row>
    <row r="23" spans="1:83" ht="12" customHeight="1">
      <c r="A23" s="138"/>
      <c r="B23" s="96"/>
      <c r="C23" s="96"/>
      <c r="D23" s="96"/>
      <c r="E23" s="96"/>
      <c r="F23" s="96"/>
      <c r="G23" s="163"/>
      <c r="Q23" s="153"/>
      <c r="AG23" s="113"/>
      <c r="AH23" s="299" t="str">
        <f>IF(AZ23="","",IF(AZ23=AR21,AR25,AR21))</f>
        <v>CHRETIEN Jean-François</v>
      </c>
      <c r="AI23" s="299"/>
      <c r="AJ23" s="299"/>
      <c r="AK23" s="299"/>
      <c r="AL23" s="299"/>
      <c r="AM23" s="299"/>
      <c r="AN23" s="300"/>
      <c r="AO23" s="92">
        <v>0</v>
      </c>
      <c r="AP23" s="104"/>
      <c r="AQ23" s="105">
        <v>4</v>
      </c>
      <c r="AR23" s="106" t="s">
        <v>160</v>
      </c>
      <c r="AS23" s="106"/>
      <c r="AT23" s="107">
        <v>13</v>
      </c>
      <c r="AU23" s="108" t="s">
        <v>161</v>
      </c>
      <c r="AV23" s="108"/>
      <c r="AW23" s="109" t="s">
        <v>161</v>
      </c>
      <c r="AX23" s="110"/>
      <c r="AY23" s="92">
        <v>0</v>
      </c>
      <c r="AZ23" s="302" t="str">
        <f>IF(OR(AQ21="",AQ25=""),"",IF(AQ21&gt;AQ25,AR21,AR25))</f>
        <v>MENARD Etienne</v>
      </c>
      <c r="BA23" s="299"/>
      <c r="BB23" s="299"/>
      <c r="BC23" s="299"/>
      <c r="BD23" s="299"/>
      <c r="BE23" s="299"/>
      <c r="BF23" s="300"/>
      <c r="BG23" s="117"/>
      <c r="BH23" s="90"/>
      <c r="BI23" s="90"/>
      <c r="BJ23" s="87"/>
      <c r="BK23" s="90"/>
      <c r="BL23" s="90"/>
      <c r="BM23" s="87"/>
      <c r="BN23" s="167"/>
      <c r="BV23" s="137"/>
      <c r="BW23" s="117"/>
    </row>
    <row r="24" spans="1:83" ht="12" customHeight="1">
      <c r="A24" s="138"/>
      <c r="B24" s="96"/>
      <c r="C24" s="96"/>
      <c r="D24" s="96"/>
      <c r="E24" s="96"/>
      <c r="F24" s="96"/>
      <c r="G24" s="163"/>
      <c r="I24" s="96"/>
      <c r="J24" s="96"/>
      <c r="K24" s="96"/>
      <c r="L24" s="97"/>
      <c r="M24" s="96"/>
      <c r="N24" s="96"/>
      <c r="O24" s="97"/>
      <c r="Q24" s="153"/>
      <c r="Z24" s="96"/>
      <c r="AA24" s="96"/>
      <c r="AB24" s="97"/>
      <c r="AC24" s="96"/>
      <c r="AD24" s="167"/>
      <c r="AH24" s="132" t="s">
        <v>161</v>
      </c>
      <c r="AI24" s="132"/>
      <c r="AJ24" s="144"/>
      <c r="AK24" s="143"/>
      <c r="AL24" s="143"/>
      <c r="AM24" s="144"/>
      <c r="AN24" s="143"/>
      <c r="AO24" s="156">
        <v>7</v>
      </c>
      <c r="AP24" s="104"/>
      <c r="AQ24" s="114"/>
      <c r="AR24" s="100"/>
      <c r="AS24" s="100"/>
      <c r="AT24" s="115"/>
      <c r="AU24" s="100"/>
      <c r="AV24" s="100"/>
      <c r="AW24" s="115"/>
      <c r="AX24" s="116"/>
      <c r="AY24" s="142">
        <v>8</v>
      </c>
      <c r="AZ24" s="143" t="s">
        <v>161</v>
      </c>
      <c r="BA24" s="143"/>
      <c r="BB24" s="144"/>
      <c r="BC24" s="143"/>
      <c r="BD24" s="143"/>
      <c r="BE24" s="144"/>
      <c r="BF24" s="143"/>
      <c r="BH24" s="137"/>
      <c r="BI24" s="137"/>
      <c r="BJ24" s="140"/>
      <c r="BK24" s="137"/>
      <c r="BL24" s="137"/>
      <c r="BM24" s="140"/>
      <c r="BN24" s="137"/>
      <c r="BV24" s="137"/>
      <c r="BW24" s="117"/>
    </row>
    <row r="25" spans="1:83" ht="12" customHeight="1">
      <c r="A25" s="138"/>
      <c r="B25" s="96"/>
      <c r="C25" s="96"/>
      <c r="D25" s="96"/>
      <c r="E25" s="96"/>
      <c r="F25" s="96"/>
      <c r="G25" s="163"/>
      <c r="I25" s="96"/>
      <c r="J25" s="96"/>
      <c r="K25" s="96"/>
      <c r="L25" s="97"/>
      <c r="M25" s="96"/>
      <c r="N25" s="96"/>
      <c r="O25" s="97"/>
      <c r="Q25" s="118">
        <v>3</v>
      </c>
      <c r="AO25" s="168"/>
      <c r="AP25" s="169">
        <v>8</v>
      </c>
      <c r="AQ25" s="92">
        <v>1</v>
      </c>
      <c r="AR25" s="302" t="str">
        <f>'[1]ordre sortie de tableau 32'!B15</f>
        <v>MENARD Etienne</v>
      </c>
      <c r="AS25" s="299"/>
      <c r="AT25" s="299"/>
      <c r="AU25" s="299"/>
      <c r="AV25" s="299"/>
      <c r="AW25" s="299"/>
      <c r="AX25" s="300"/>
      <c r="AY25" s="136"/>
      <c r="AZ25" s="122" t="s">
        <v>161</v>
      </c>
      <c r="BA25" s="122"/>
      <c r="BB25" s="86"/>
      <c r="BC25" s="122"/>
      <c r="BD25" s="122"/>
      <c r="BE25" s="86"/>
      <c r="BF25" s="122"/>
      <c r="BG25" s="170"/>
      <c r="BH25" s="137"/>
      <c r="BI25" s="137"/>
      <c r="BJ25" s="140"/>
      <c r="BK25" s="137"/>
      <c r="BL25" s="137"/>
      <c r="BM25" s="140"/>
      <c r="BV25" s="137"/>
      <c r="BW25" s="104">
        <v>1</v>
      </c>
    </row>
    <row r="26" spans="1:83" ht="12" customHeight="1">
      <c r="A26" s="138"/>
      <c r="B26" s="96"/>
      <c r="C26" s="96"/>
      <c r="D26" s="96"/>
      <c r="E26" s="96"/>
      <c r="F26" s="96"/>
      <c r="G26" s="163"/>
      <c r="I26" s="96"/>
      <c r="J26" s="299" t="str">
        <f>IF(OR(Y14="",Y38=""),"",IF(Y14&gt;Y38,R14,R38))</f>
        <v>PERRUISSET Jérôme</v>
      </c>
      <c r="K26" s="299"/>
      <c r="L26" s="299"/>
      <c r="M26" s="299"/>
      <c r="N26" s="299"/>
      <c r="O26" s="299"/>
      <c r="P26" s="300"/>
      <c r="Q26" s="92">
        <v>0</v>
      </c>
      <c r="R26" s="106" t="s">
        <v>160</v>
      </c>
      <c r="S26" s="106"/>
      <c r="T26" s="107">
        <v>9</v>
      </c>
      <c r="U26" s="108" t="s">
        <v>161</v>
      </c>
      <c r="V26" s="108"/>
      <c r="W26" s="109" t="s">
        <v>161</v>
      </c>
      <c r="X26" s="124"/>
      <c r="Y26" s="171">
        <v>45</v>
      </c>
      <c r="AQ26" s="303" t="str">
        <f>'[1]ordre sortie de tableau 32'!C15</f>
        <v>TT La Motte Servolex</v>
      </c>
      <c r="AR26" s="303"/>
      <c r="AS26" s="303"/>
      <c r="AT26" s="303"/>
      <c r="AU26" s="303"/>
      <c r="AV26" s="303"/>
      <c r="AW26" s="303"/>
      <c r="AX26" s="303"/>
      <c r="AY26" s="165"/>
      <c r="AZ26" s="165"/>
      <c r="BO26" s="171">
        <v>29</v>
      </c>
      <c r="BP26" s="106" t="s">
        <v>160</v>
      </c>
      <c r="BQ26" s="106"/>
      <c r="BR26" s="107">
        <v>2</v>
      </c>
      <c r="BS26" s="108" t="s">
        <v>161</v>
      </c>
      <c r="BT26" s="108"/>
      <c r="BU26" s="109" t="s">
        <v>161</v>
      </c>
      <c r="BV26" s="124"/>
      <c r="BW26" s="92">
        <v>0</v>
      </c>
      <c r="BX26" s="302" t="str">
        <f>IF(OR(BO14="",BO38=""),"",IF(BO14&gt;BO38,BP14,BP38))</f>
        <v>CHOMEL Yvan</v>
      </c>
      <c r="BY26" s="299"/>
      <c r="BZ26" s="299"/>
      <c r="CA26" s="299"/>
      <c r="CB26" s="299"/>
      <c r="CC26" s="299"/>
      <c r="CD26" s="299"/>
    </row>
    <row r="27" spans="1:83" ht="12" customHeight="1">
      <c r="A27" s="138"/>
      <c r="B27" s="96"/>
      <c r="C27" s="96"/>
      <c r="D27" s="96"/>
      <c r="E27" s="96"/>
      <c r="F27" s="96"/>
      <c r="G27" s="163"/>
      <c r="I27" s="172"/>
      <c r="J27" s="132" t="s">
        <v>161</v>
      </c>
      <c r="K27" s="132"/>
      <c r="L27" s="133"/>
      <c r="M27" s="132"/>
      <c r="N27" s="132"/>
      <c r="O27" s="133"/>
      <c r="P27" s="132"/>
      <c r="Q27" s="153"/>
      <c r="R27" s="96"/>
      <c r="S27" s="96"/>
      <c r="T27" s="97"/>
      <c r="U27" s="96"/>
      <c r="V27" s="96"/>
      <c r="W27" s="97"/>
      <c r="X27" s="96"/>
      <c r="AP27" s="173">
        <v>9</v>
      </c>
      <c r="AQ27" s="92">
        <v>1</v>
      </c>
      <c r="AR27" s="302" t="str">
        <f>'[1]ordre sortie de tableau 32'!B12</f>
        <v>MULOT André</v>
      </c>
      <c r="AS27" s="299"/>
      <c r="AT27" s="299"/>
      <c r="AU27" s="299"/>
      <c r="AV27" s="299"/>
      <c r="AW27" s="299"/>
      <c r="AX27" s="299"/>
      <c r="BV27" s="137"/>
      <c r="BW27" s="131"/>
      <c r="BX27" s="122" t="s">
        <v>161</v>
      </c>
      <c r="BY27" s="122"/>
      <c r="BZ27" s="86"/>
      <c r="CA27" s="122"/>
      <c r="CB27" s="122"/>
      <c r="CC27" s="86"/>
      <c r="CD27" s="122"/>
      <c r="CE27" s="117"/>
    </row>
    <row r="28" spans="1:83" ht="12" customHeight="1">
      <c r="A28" s="138"/>
      <c r="B28" s="96"/>
      <c r="C28" s="96"/>
      <c r="D28" s="96"/>
      <c r="E28" s="96"/>
      <c r="F28" s="96"/>
      <c r="G28" s="163"/>
      <c r="I28" s="127"/>
      <c r="J28" s="132" t="s">
        <v>161</v>
      </c>
      <c r="K28" s="132"/>
      <c r="L28" s="133"/>
      <c r="M28" s="132"/>
      <c r="N28" s="132"/>
      <c r="O28" s="133"/>
      <c r="P28" s="132"/>
      <c r="Q28" s="153"/>
      <c r="R28" s="96"/>
      <c r="S28" s="96"/>
      <c r="T28" s="97"/>
      <c r="U28" s="96"/>
      <c r="V28" s="96"/>
      <c r="W28" s="97"/>
      <c r="X28" s="96"/>
      <c r="AO28" s="156">
        <v>10</v>
      </c>
      <c r="AP28" s="166"/>
      <c r="AQ28" s="303" t="str">
        <f>'[1]ordre sortie de tableau 32'!C12</f>
        <v>TT La Motte Servolex</v>
      </c>
      <c r="AR28" s="303"/>
      <c r="AS28" s="303"/>
      <c r="AT28" s="303"/>
      <c r="AU28" s="303"/>
      <c r="AV28" s="303"/>
      <c r="AW28" s="303"/>
      <c r="AX28" s="309"/>
      <c r="AY28" s="142">
        <v>9</v>
      </c>
      <c r="AZ28" s="100"/>
      <c r="BA28" s="101"/>
      <c r="BB28" s="102"/>
      <c r="BC28" s="101"/>
      <c r="BD28" s="101"/>
      <c r="BE28" s="102"/>
      <c r="BF28" s="103"/>
      <c r="BV28" s="137"/>
      <c r="BW28" s="136"/>
      <c r="BX28" s="122" t="s">
        <v>161</v>
      </c>
      <c r="BY28" s="122"/>
      <c r="BZ28" s="86"/>
      <c r="CA28" s="122"/>
      <c r="CB28" s="122"/>
      <c r="CC28" s="86"/>
      <c r="CD28" s="122"/>
      <c r="CE28" s="117"/>
    </row>
    <row r="29" spans="1:83" ht="12" customHeight="1">
      <c r="I29" s="113"/>
      <c r="Q29" s="153"/>
      <c r="AH29" s="299" t="str">
        <f>IF(AZ29="","",IF(AZ29=AR27,AR31,AR27))</f>
        <v>BEOLET Ophéline</v>
      </c>
      <c r="AI29" s="299"/>
      <c r="AJ29" s="299"/>
      <c r="AK29" s="299"/>
      <c r="AL29" s="299"/>
      <c r="AM29" s="299"/>
      <c r="AN29" s="300"/>
      <c r="AO29" s="92">
        <v>0</v>
      </c>
      <c r="AP29" s="104"/>
      <c r="AQ29" s="105">
        <v>5</v>
      </c>
      <c r="AR29" s="106" t="s">
        <v>160</v>
      </c>
      <c r="AS29" s="106"/>
      <c r="AT29" s="107">
        <v>12</v>
      </c>
      <c r="AU29" s="108" t="s">
        <v>161</v>
      </c>
      <c r="AV29" s="108"/>
      <c r="AW29" s="109" t="s">
        <v>161</v>
      </c>
      <c r="AX29" s="110"/>
      <c r="AY29" s="92">
        <v>1</v>
      </c>
      <c r="AZ29" s="302" t="str">
        <f>IF(OR(AQ27="",AQ31=""),"",IF(AQ27&gt;AQ31,AR27,AR31))</f>
        <v>MULOT André</v>
      </c>
      <c r="BA29" s="299"/>
      <c r="BB29" s="299"/>
      <c r="BC29" s="299"/>
      <c r="BD29" s="299"/>
      <c r="BE29" s="299"/>
      <c r="BF29" s="299"/>
      <c r="BV29" s="137"/>
      <c r="BW29" s="117"/>
      <c r="CD29" s="137"/>
      <c r="CE29" s="117"/>
    </row>
    <row r="30" spans="1:83" ht="12" customHeight="1">
      <c r="G30" s="174"/>
      <c r="I30" s="113"/>
      <c r="Q30" s="153"/>
      <c r="Z30" s="96"/>
      <c r="AA30" s="96"/>
      <c r="AB30" s="97"/>
      <c r="AC30" s="96"/>
      <c r="AD30" s="167"/>
      <c r="AG30" s="113"/>
      <c r="AH30" s="132" t="s">
        <v>161</v>
      </c>
      <c r="AI30" s="132"/>
      <c r="AJ30" s="133"/>
      <c r="AK30" s="132"/>
      <c r="AL30" s="132"/>
      <c r="AM30" s="133"/>
      <c r="AN30" s="132"/>
      <c r="AO30" s="153"/>
      <c r="AP30" s="104"/>
      <c r="AQ30" s="114"/>
      <c r="AR30" s="100"/>
      <c r="AS30" s="100"/>
      <c r="AT30" s="115"/>
      <c r="AU30" s="100"/>
      <c r="AV30" s="100"/>
      <c r="AW30" s="115"/>
      <c r="AX30" s="116"/>
      <c r="AY30" s="131"/>
      <c r="AZ30" s="122" t="s">
        <v>161</v>
      </c>
      <c r="BA30" s="122"/>
      <c r="BB30" s="86"/>
      <c r="BC30" s="122"/>
      <c r="BD30" s="122"/>
      <c r="BE30" s="86"/>
      <c r="BF30" s="122"/>
      <c r="BG30" s="117"/>
      <c r="BV30" s="137"/>
      <c r="BW30" s="117"/>
      <c r="CD30" s="137"/>
      <c r="CE30" s="117"/>
    </row>
    <row r="31" spans="1:83" ht="12" customHeight="1">
      <c r="G31" s="174"/>
      <c r="I31" s="113"/>
      <c r="Q31" s="153"/>
      <c r="AG31" s="118">
        <v>11</v>
      </c>
      <c r="AO31" s="139"/>
      <c r="AP31" s="120">
        <v>10</v>
      </c>
      <c r="AQ31" s="92">
        <v>0</v>
      </c>
      <c r="AR31" s="302" t="str">
        <f>'[1]ordre sortie de tableau 32'!B35</f>
        <v>BEOLET Ophéline</v>
      </c>
      <c r="AS31" s="299"/>
      <c r="AT31" s="299"/>
      <c r="AU31" s="299"/>
      <c r="AV31" s="299"/>
      <c r="AW31" s="299"/>
      <c r="AX31" s="300"/>
      <c r="AY31" s="136"/>
      <c r="AZ31" s="122" t="s">
        <v>161</v>
      </c>
      <c r="BA31" s="122"/>
      <c r="BB31" s="86"/>
      <c r="BC31" s="122"/>
      <c r="BD31" s="122"/>
      <c r="BE31" s="86"/>
      <c r="BF31" s="122"/>
      <c r="BG31" s="104">
        <v>9</v>
      </c>
      <c r="BV31" s="137"/>
      <c r="BW31" s="117"/>
      <c r="CD31" s="137"/>
      <c r="CE31" s="117"/>
    </row>
    <row r="32" spans="1:83" ht="12" customHeight="1">
      <c r="A32" s="138"/>
      <c r="B32" s="96"/>
      <c r="C32" s="96"/>
      <c r="D32" s="96"/>
      <c r="E32" s="96"/>
      <c r="F32" s="165"/>
      <c r="G32" s="174"/>
      <c r="I32" s="113"/>
      <c r="Q32" s="153"/>
      <c r="Z32" s="299" t="str">
        <f>IF(OR(AO29="",AO35=""),"",IF(AO29&gt;AO35,AH29,AH35))</f>
        <v>RICHARD Sébastien</v>
      </c>
      <c r="AA32" s="299"/>
      <c r="AB32" s="299"/>
      <c r="AC32" s="299"/>
      <c r="AD32" s="299"/>
      <c r="AE32" s="299"/>
      <c r="AF32" s="300"/>
      <c r="AG32" s="92">
        <v>0</v>
      </c>
      <c r="AH32" s="106" t="s">
        <v>160</v>
      </c>
      <c r="AI32" s="106"/>
      <c r="AJ32" s="107">
        <v>15</v>
      </c>
      <c r="AK32" s="108" t="s">
        <v>161</v>
      </c>
      <c r="AL32" s="108"/>
      <c r="AM32" s="109" t="s">
        <v>161</v>
      </c>
      <c r="AN32" s="124"/>
      <c r="AO32" s="162">
        <v>35</v>
      </c>
      <c r="AQ32" s="303" t="str">
        <f>'[1]ordre sortie de tableau 32'!C35</f>
        <v>Ping Rochettois</v>
      </c>
      <c r="AR32" s="303"/>
      <c r="AS32" s="303"/>
      <c r="AT32" s="303"/>
      <c r="AU32" s="303"/>
      <c r="AV32" s="303"/>
      <c r="AW32" s="303"/>
      <c r="AX32" s="303"/>
      <c r="AY32" s="126">
        <v>19</v>
      </c>
      <c r="AZ32" s="106" t="s">
        <v>160</v>
      </c>
      <c r="BA32" s="106"/>
      <c r="BB32" s="107">
        <v>1</v>
      </c>
      <c r="BC32" s="108" t="s">
        <v>161</v>
      </c>
      <c r="BD32" s="108"/>
      <c r="BE32" s="109" t="s">
        <v>161</v>
      </c>
      <c r="BF32" s="124"/>
      <c r="BG32" s="92">
        <v>0</v>
      </c>
      <c r="BH32" s="302" t="str">
        <f>IF(OR(AY29="",AY35=""),"",IF(AY29&gt;AY35,AZ29,AZ35))</f>
        <v>MULOT André</v>
      </c>
      <c r="BI32" s="299"/>
      <c r="BJ32" s="299"/>
      <c r="BK32" s="299"/>
      <c r="BL32" s="299"/>
      <c r="BM32" s="299"/>
      <c r="BN32" s="299"/>
      <c r="BW32" s="117"/>
      <c r="CD32" s="137"/>
      <c r="CE32" s="117"/>
    </row>
    <row r="33" spans="1:83" ht="12" customHeight="1">
      <c r="A33" s="138"/>
      <c r="B33" s="96"/>
      <c r="C33" s="96"/>
      <c r="D33" s="96"/>
      <c r="E33" s="96"/>
      <c r="F33" s="165"/>
      <c r="G33" s="174"/>
      <c r="I33" s="113"/>
      <c r="Q33" s="153"/>
      <c r="Y33" s="113"/>
      <c r="Z33" s="132" t="s">
        <v>161</v>
      </c>
      <c r="AA33" s="132"/>
      <c r="AB33" s="133"/>
      <c r="AC33" s="132"/>
      <c r="AD33" s="132"/>
      <c r="AE33" s="133"/>
      <c r="AF33" s="132"/>
      <c r="AG33" s="127"/>
      <c r="AP33" s="130">
        <v>11</v>
      </c>
      <c r="AQ33" s="92">
        <v>0</v>
      </c>
      <c r="AR33" s="302" t="str">
        <f>'[1]ordre sortie de tableau 32'!B28</f>
        <v>RICHARD Sébastien</v>
      </c>
      <c r="AS33" s="299"/>
      <c r="AT33" s="299"/>
      <c r="AU33" s="299"/>
      <c r="AV33" s="299"/>
      <c r="AW33" s="299"/>
      <c r="AX33" s="299"/>
      <c r="AY33" s="114"/>
      <c r="AZ33" s="101"/>
      <c r="BA33" s="101"/>
      <c r="BB33" s="102"/>
      <c r="BC33" s="101"/>
      <c r="BD33" s="101"/>
      <c r="BE33" s="102"/>
      <c r="BF33" s="103"/>
      <c r="BG33" s="131"/>
      <c r="BH33" s="122" t="s">
        <v>161</v>
      </c>
      <c r="BI33" s="122"/>
      <c r="BJ33" s="86"/>
      <c r="BK33" s="122"/>
      <c r="BL33" s="122"/>
      <c r="BM33" s="86"/>
      <c r="BN33" s="122"/>
      <c r="BO33" s="117"/>
      <c r="BW33" s="117"/>
      <c r="CD33" s="137"/>
      <c r="CE33" s="117"/>
    </row>
    <row r="34" spans="1:83" ht="12" customHeight="1">
      <c r="A34" s="138"/>
      <c r="B34" s="96"/>
      <c r="C34" s="96"/>
      <c r="D34" s="96"/>
      <c r="E34" s="96"/>
      <c r="F34" s="165"/>
      <c r="G34" s="174"/>
      <c r="I34" s="113"/>
      <c r="Q34" s="153"/>
      <c r="Y34" s="113"/>
      <c r="Z34" s="132" t="s">
        <v>161</v>
      </c>
      <c r="AA34" s="132"/>
      <c r="AB34" s="133"/>
      <c r="AC34" s="132"/>
      <c r="AD34" s="132"/>
      <c r="AE34" s="133"/>
      <c r="AF34" s="132"/>
      <c r="AG34" s="153"/>
      <c r="AO34" s="153"/>
      <c r="AQ34" s="303" t="str">
        <f>'[1]ordre sortie de tableau 32'!C28</f>
        <v>TT La Motte Servolex</v>
      </c>
      <c r="AR34" s="303"/>
      <c r="AS34" s="303"/>
      <c r="AT34" s="303"/>
      <c r="AU34" s="303"/>
      <c r="AV34" s="303"/>
      <c r="AW34" s="303"/>
      <c r="AX34" s="309"/>
      <c r="AY34" s="135"/>
      <c r="AZ34" s="100"/>
      <c r="BA34" s="101"/>
      <c r="BB34" s="102"/>
      <c r="BC34" s="101"/>
      <c r="BD34" s="101"/>
      <c r="BE34" s="102"/>
      <c r="BF34" s="103"/>
      <c r="BG34" s="136"/>
      <c r="BH34" s="122" t="s">
        <v>161</v>
      </c>
      <c r="BI34" s="122"/>
      <c r="BJ34" s="86"/>
      <c r="BK34" s="122"/>
      <c r="BL34" s="122"/>
      <c r="BM34" s="86"/>
      <c r="BN34" s="122"/>
      <c r="BO34" s="117"/>
      <c r="BW34" s="117"/>
      <c r="CD34" s="137"/>
      <c r="CE34" s="117"/>
    </row>
    <row r="35" spans="1:83" ht="12" customHeight="1">
      <c r="A35" s="138"/>
      <c r="B35" s="96"/>
      <c r="C35" s="96"/>
      <c r="D35" s="96"/>
      <c r="E35" s="96"/>
      <c r="F35" s="165"/>
      <c r="G35" s="174"/>
      <c r="I35" s="113"/>
      <c r="Q35" s="153"/>
      <c r="Y35" s="113"/>
      <c r="AF35" s="137"/>
      <c r="AG35" s="113"/>
      <c r="AH35" s="302" t="str">
        <f>IF(AZ35="","",IF(AZ35=AR33,AR37,AR33))</f>
        <v>RICHARD Sébastien</v>
      </c>
      <c r="AI35" s="299"/>
      <c r="AJ35" s="299"/>
      <c r="AK35" s="299"/>
      <c r="AL35" s="299"/>
      <c r="AM35" s="299"/>
      <c r="AN35" s="300"/>
      <c r="AO35" s="92">
        <v>1</v>
      </c>
      <c r="AQ35" s="125">
        <v>6</v>
      </c>
      <c r="AR35" s="106" t="s">
        <v>160</v>
      </c>
      <c r="AS35" s="106"/>
      <c r="AT35" s="107">
        <v>11</v>
      </c>
      <c r="AU35" s="108" t="s">
        <v>161</v>
      </c>
      <c r="AV35" s="108"/>
      <c r="AW35" s="109" t="s">
        <v>161</v>
      </c>
      <c r="AX35" s="124"/>
      <c r="AY35" s="92">
        <v>0</v>
      </c>
      <c r="AZ35" s="302" t="str">
        <f>IF(OR(AQ33="",AQ37=""),"",IF(AQ33&gt;AQ37,AR33,AR37))</f>
        <v>MALNUIT DIT CERRE Christian</v>
      </c>
      <c r="BA35" s="299"/>
      <c r="BB35" s="299"/>
      <c r="BC35" s="299"/>
      <c r="BD35" s="299"/>
      <c r="BE35" s="299"/>
      <c r="BF35" s="300"/>
      <c r="BG35" s="117"/>
      <c r="BN35" s="137"/>
      <c r="BO35" s="117"/>
      <c r="BW35" s="117"/>
      <c r="CD35" s="137"/>
      <c r="CE35" s="117"/>
    </row>
    <row r="36" spans="1:83" ht="12" customHeight="1">
      <c r="A36" s="138"/>
      <c r="B36" s="96"/>
      <c r="C36" s="96"/>
      <c r="D36" s="96"/>
      <c r="E36" s="96"/>
      <c r="F36" s="165"/>
      <c r="G36" s="174"/>
      <c r="I36" s="113"/>
      <c r="Q36" s="153"/>
      <c r="Y36" s="113"/>
      <c r="Z36" s="101"/>
      <c r="AA36" s="101"/>
      <c r="AB36" s="102"/>
      <c r="AC36" s="101"/>
      <c r="AD36" s="101"/>
      <c r="AE36" s="102"/>
      <c r="AF36" s="103"/>
      <c r="AG36" s="114"/>
      <c r="AH36" s="132" t="s">
        <v>161</v>
      </c>
      <c r="AI36" s="132"/>
      <c r="AJ36" s="133"/>
      <c r="AK36" s="132"/>
      <c r="AL36" s="132"/>
      <c r="AM36" s="133"/>
      <c r="AN36" s="132"/>
      <c r="AO36" s="156">
        <v>11</v>
      </c>
      <c r="AQ36" s="114"/>
      <c r="AR36" s="100"/>
      <c r="AS36" s="100"/>
      <c r="AT36" s="115"/>
      <c r="AU36" s="100"/>
      <c r="AV36" s="100"/>
      <c r="AW36" s="115"/>
      <c r="AX36" s="141"/>
      <c r="AY36" s="142">
        <v>12</v>
      </c>
      <c r="AZ36" s="143" t="s">
        <v>161</v>
      </c>
      <c r="BA36" s="143"/>
      <c r="BB36" s="144"/>
      <c r="BC36" s="143"/>
      <c r="BD36" s="143"/>
      <c r="BE36" s="144"/>
      <c r="BF36" s="143"/>
      <c r="BG36" s="137"/>
      <c r="BN36" s="137"/>
      <c r="BO36" s="117"/>
      <c r="BW36" s="117"/>
      <c r="CD36" s="137"/>
      <c r="CE36" s="117"/>
    </row>
    <row r="37" spans="1:83" ht="12" customHeight="1">
      <c r="A37" s="138"/>
      <c r="B37" s="96"/>
      <c r="C37" s="96"/>
      <c r="D37" s="96"/>
      <c r="E37" s="96"/>
      <c r="F37" s="165"/>
      <c r="G37" s="174"/>
      <c r="I37" s="113"/>
      <c r="Q37" s="153"/>
      <c r="Y37" s="113"/>
      <c r="Z37" s="100"/>
      <c r="AA37" s="101"/>
      <c r="AB37" s="102"/>
      <c r="AC37" s="101"/>
      <c r="AD37" s="101"/>
      <c r="AE37" s="102"/>
      <c r="AF37" s="103"/>
      <c r="AG37" s="114"/>
      <c r="AO37" s="158"/>
      <c r="AP37" s="146">
        <v>12</v>
      </c>
      <c r="AQ37" s="92">
        <v>1</v>
      </c>
      <c r="AR37" s="302" t="str">
        <f>'[1]ordre sortie de tableau 32'!B19</f>
        <v>MALNUIT DIT CERRE Christian</v>
      </c>
      <c r="AS37" s="299"/>
      <c r="AT37" s="299"/>
      <c r="AU37" s="299"/>
      <c r="AV37" s="299"/>
      <c r="AW37" s="299"/>
      <c r="AX37" s="300"/>
      <c r="AY37" s="136"/>
      <c r="AZ37" s="122" t="s">
        <v>161</v>
      </c>
      <c r="BA37" s="122"/>
      <c r="BB37" s="86"/>
      <c r="BC37" s="122"/>
      <c r="BD37" s="122"/>
      <c r="BE37" s="86"/>
      <c r="BF37" s="122"/>
      <c r="BG37" s="137"/>
      <c r="BN37" s="137"/>
      <c r="BO37" s="117"/>
      <c r="BW37" s="117"/>
      <c r="CD37" s="137"/>
      <c r="CE37" s="117"/>
    </row>
    <row r="38" spans="1:83" ht="12" customHeight="1">
      <c r="A38" s="138"/>
      <c r="B38" s="96"/>
      <c r="C38" s="96"/>
      <c r="D38" s="96"/>
      <c r="E38" s="96"/>
      <c r="F38" s="165"/>
      <c r="G38" s="174"/>
      <c r="I38" s="113"/>
      <c r="Q38" s="113"/>
      <c r="R38" s="302" t="str">
        <f>IF(OR(AG32="",AG44=""),"",IF(AG32&gt;AG44,Z32,Z44))</f>
        <v>DARVE Isabelle</v>
      </c>
      <c r="S38" s="299"/>
      <c r="T38" s="299"/>
      <c r="U38" s="299"/>
      <c r="V38" s="299"/>
      <c r="W38" s="299"/>
      <c r="X38" s="300"/>
      <c r="Y38" s="92">
        <v>0</v>
      </c>
      <c r="Z38" s="106" t="s">
        <v>160</v>
      </c>
      <c r="AA38" s="106"/>
      <c r="AB38" s="107">
        <v>12</v>
      </c>
      <c r="AC38" s="108" t="s">
        <v>161</v>
      </c>
      <c r="AD38" s="108"/>
      <c r="AE38" s="109" t="s">
        <v>161</v>
      </c>
      <c r="AF38" s="124"/>
      <c r="AG38" s="147">
        <v>42</v>
      </c>
      <c r="AQ38" s="303" t="str">
        <f>'[1]ordre sortie de tableau 32'!C19</f>
        <v>Assoc. Les Belledonnes</v>
      </c>
      <c r="AR38" s="303"/>
      <c r="AS38" s="303"/>
      <c r="AT38" s="303"/>
      <c r="AU38" s="303"/>
      <c r="AV38" s="303"/>
      <c r="AW38" s="303"/>
      <c r="AX38" s="303"/>
      <c r="AY38" s="141"/>
      <c r="AZ38" s="149"/>
      <c r="BA38" s="149"/>
      <c r="BB38" s="150"/>
      <c r="BC38" s="151"/>
      <c r="BD38" s="151"/>
      <c r="BE38" s="150"/>
      <c r="BF38" s="149"/>
      <c r="BG38" s="152">
        <v>26</v>
      </c>
      <c r="BH38" s="106" t="s">
        <v>160</v>
      </c>
      <c r="BI38" s="106"/>
      <c r="BJ38" s="107">
        <v>4</v>
      </c>
      <c r="BK38" s="108" t="s">
        <v>161</v>
      </c>
      <c r="BL38" s="108"/>
      <c r="BM38" s="109" t="s">
        <v>161</v>
      </c>
      <c r="BN38" s="124"/>
      <c r="BO38" s="92">
        <v>0</v>
      </c>
      <c r="BP38" s="302" t="str">
        <f>IF(OR(BG32="",BG44=""),"",IF(BG32&gt;BG44,BH32,BH44))</f>
        <v>MOR Raphaël</v>
      </c>
      <c r="BQ38" s="299"/>
      <c r="BR38" s="299"/>
      <c r="BS38" s="299"/>
      <c r="BT38" s="299"/>
      <c r="BU38" s="299"/>
      <c r="BV38" s="300"/>
      <c r="BW38" s="117"/>
      <c r="CD38" s="137"/>
      <c r="CE38" s="117"/>
    </row>
    <row r="39" spans="1:83" ht="12" customHeight="1">
      <c r="A39" s="138"/>
      <c r="B39" s="96"/>
      <c r="C39" s="96"/>
      <c r="D39" s="96"/>
      <c r="E39" s="96"/>
      <c r="F39" s="165"/>
      <c r="G39" s="174"/>
      <c r="I39" s="113"/>
      <c r="Q39" s="139"/>
      <c r="R39" s="175" t="s">
        <v>161</v>
      </c>
      <c r="S39" s="175"/>
      <c r="T39" s="176"/>
      <c r="U39" s="175"/>
      <c r="V39" s="175"/>
      <c r="W39" s="176"/>
      <c r="X39" s="175"/>
      <c r="Y39" s="118">
        <v>14</v>
      </c>
      <c r="AP39" s="146">
        <v>13</v>
      </c>
      <c r="AQ39" s="92">
        <v>1</v>
      </c>
      <c r="AR39" s="302" t="str">
        <f>'[1]ordre sortie de tableau 32'!B20</f>
        <v>DARDEL Bruno</v>
      </c>
      <c r="AS39" s="299"/>
      <c r="AT39" s="299"/>
      <c r="AU39" s="299"/>
      <c r="AV39" s="299"/>
      <c r="AW39" s="299"/>
      <c r="AX39" s="299"/>
      <c r="AY39" s="114"/>
      <c r="AZ39" s="101"/>
      <c r="BA39" s="101"/>
      <c r="BB39" s="102"/>
      <c r="BC39" s="101"/>
      <c r="BD39" s="101"/>
      <c r="BE39" s="102"/>
      <c r="BF39" s="103"/>
      <c r="BN39" s="137"/>
      <c r="BO39" s="104">
        <v>16</v>
      </c>
      <c r="BP39" s="143" t="s">
        <v>161</v>
      </c>
      <c r="BQ39" s="143"/>
      <c r="BR39" s="144"/>
      <c r="BS39" s="143"/>
      <c r="BT39" s="143"/>
      <c r="BU39" s="144"/>
      <c r="BV39" s="143"/>
      <c r="CD39" s="137"/>
      <c r="CE39" s="117"/>
    </row>
    <row r="40" spans="1:83" ht="12" customHeight="1">
      <c r="A40" s="138"/>
      <c r="B40" s="96"/>
      <c r="C40" s="96"/>
      <c r="D40" s="96"/>
      <c r="E40" s="96"/>
      <c r="F40" s="165"/>
      <c r="G40" s="174"/>
      <c r="I40" s="113"/>
      <c r="Q40" s="139"/>
      <c r="R40" s="132" t="s">
        <v>161</v>
      </c>
      <c r="S40" s="132"/>
      <c r="T40" s="133"/>
      <c r="U40" s="132"/>
      <c r="V40" s="132"/>
      <c r="W40" s="133"/>
      <c r="X40" s="132"/>
      <c r="Y40" s="113"/>
      <c r="AO40" s="156">
        <v>14</v>
      </c>
      <c r="AQ40" s="303" t="str">
        <f>'[1]ordre sortie de tableau 32'!C20</f>
        <v>Assoc. Les Belledonnes</v>
      </c>
      <c r="AR40" s="303"/>
      <c r="AS40" s="303"/>
      <c r="AT40" s="303"/>
      <c r="AU40" s="303"/>
      <c r="AV40" s="303"/>
      <c r="AW40" s="303"/>
      <c r="AX40" s="309"/>
      <c r="AY40" s="142">
        <v>13</v>
      </c>
      <c r="AZ40" s="100"/>
      <c r="BA40" s="101"/>
      <c r="BB40" s="102"/>
      <c r="BC40" s="101"/>
      <c r="BD40" s="101"/>
      <c r="BE40" s="102"/>
      <c r="BF40" s="103"/>
      <c r="BN40" s="137"/>
      <c r="BO40" s="136"/>
      <c r="BP40" s="122" t="s">
        <v>161</v>
      </c>
      <c r="BQ40" s="122"/>
      <c r="BR40" s="86"/>
      <c r="BS40" s="122"/>
      <c r="BT40" s="122"/>
      <c r="BU40" s="86"/>
      <c r="BV40" s="122"/>
      <c r="CD40" s="137"/>
      <c r="CE40" s="117"/>
    </row>
    <row r="41" spans="1:83" ht="12" customHeight="1">
      <c r="A41" s="138"/>
      <c r="B41" s="96"/>
      <c r="C41" s="96"/>
      <c r="D41" s="96"/>
      <c r="E41" s="96"/>
      <c r="F41" s="165"/>
      <c r="G41" s="174"/>
      <c r="I41" s="113"/>
      <c r="Q41" s="139"/>
      <c r="Y41" s="113"/>
      <c r="AH41" s="299" t="str">
        <f>IF(AZ41="","",IF(AZ41=AR39,AR43,AR39))</f>
        <v>DARVE Isabelle</v>
      </c>
      <c r="AI41" s="299"/>
      <c r="AJ41" s="299"/>
      <c r="AK41" s="299"/>
      <c r="AL41" s="299"/>
      <c r="AM41" s="299"/>
      <c r="AN41" s="300"/>
      <c r="AO41" s="92">
        <v>1</v>
      </c>
      <c r="AP41" s="104"/>
      <c r="AQ41" s="125">
        <v>7</v>
      </c>
      <c r="AR41" s="106" t="s">
        <v>160</v>
      </c>
      <c r="AS41" s="106"/>
      <c r="AT41" s="107">
        <v>10</v>
      </c>
      <c r="AU41" s="108" t="s">
        <v>161</v>
      </c>
      <c r="AV41" s="108"/>
      <c r="AW41" s="109" t="s">
        <v>161</v>
      </c>
      <c r="AX41" s="124"/>
      <c r="AY41" s="92">
        <v>0</v>
      </c>
      <c r="AZ41" s="302" t="str">
        <f>IF(OR(AQ39="",AQ43=""),"",IF(AQ39&gt;AQ43,AR39,AR43))</f>
        <v>DARDEL Bruno</v>
      </c>
      <c r="BA41" s="299"/>
      <c r="BB41" s="299"/>
      <c r="BC41" s="299"/>
      <c r="BD41" s="299"/>
      <c r="BE41" s="299"/>
      <c r="BF41" s="299"/>
      <c r="BN41" s="137"/>
      <c r="BO41" s="117"/>
      <c r="BV41" s="137"/>
      <c r="CD41" s="137"/>
      <c r="CE41" s="117"/>
    </row>
    <row r="42" spans="1:83" ht="12" customHeight="1">
      <c r="A42" s="138"/>
      <c r="B42" s="96"/>
      <c r="C42" s="96"/>
      <c r="D42" s="96"/>
      <c r="E42" s="96"/>
      <c r="F42" s="165"/>
      <c r="G42" s="174"/>
      <c r="I42" s="113"/>
      <c r="Y42" s="113"/>
      <c r="AG42" s="113"/>
      <c r="AH42" s="132" t="s">
        <v>161</v>
      </c>
      <c r="AI42" s="132"/>
      <c r="AJ42" s="133"/>
      <c r="AK42" s="132"/>
      <c r="AL42" s="132"/>
      <c r="AM42" s="133"/>
      <c r="AN42" s="132"/>
      <c r="AO42" s="177"/>
      <c r="AQ42" s="114"/>
      <c r="AR42" s="100"/>
      <c r="AS42" s="100"/>
      <c r="AT42" s="115"/>
      <c r="AU42" s="100"/>
      <c r="AV42" s="100"/>
      <c r="AW42" s="115"/>
      <c r="AX42" s="141"/>
      <c r="AY42" s="131"/>
      <c r="AZ42" s="122" t="s">
        <v>161</v>
      </c>
      <c r="BA42" s="122"/>
      <c r="BB42" s="86"/>
      <c r="BC42" s="122"/>
      <c r="BD42" s="122"/>
      <c r="BE42" s="86"/>
      <c r="BF42" s="122"/>
      <c r="BG42" s="117"/>
      <c r="BN42" s="137"/>
      <c r="BO42" s="117"/>
      <c r="BV42" s="137"/>
      <c r="CD42" s="137"/>
      <c r="CE42" s="117"/>
    </row>
    <row r="43" spans="1:83" ht="12" customHeight="1">
      <c r="I43" s="113"/>
      <c r="Y43" s="113"/>
      <c r="AG43" s="113"/>
      <c r="AO43" s="158"/>
      <c r="AP43" s="130">
        <v>14</v>
      </c>
      <c r="AQ43" s="92">
        <v>0</v>
      </c>
      <c r="AR43" s="302" t="str">
        <f>'[1]ordre sortie de tableau 32'!B27</f>
        <v>DARVE Isabelle</v>
      </c>
      <c r="AS43" s="299"/>
      <c r="AT43" s="299"/>
      <c r="AU43" s="299"/>
      <c r="AV43" s="299"/>
      <c r="AW43" s="299"/>
      <c r="AX43" s="300"/>
      <c r="AY43" s="136"/>
      <c r="AZ43" s="122" t="s">
        <v>161</v>
      </c>
      <c r="BA43" s="122"/>
      <c r="BB43" s="86"/>
      <c r="BC43" s="122"/>
      <c r="BD43" s="122"/>
      <c r="BE43" s="86"/>
      <c r="BF43" s="122"/>
      <c r="BG43" s="117"/>
      <c r="BH43" s="159"/>
      <c r="BI43" s="159"/>
      <c r="BJ43" s="160"/>
      <c r="BK43" s="159"/>
      <c r="BL43" s="159"/>
      <c r="BM43" s="160"/>
      <c r="BN43" s="137"/>
      <c r="BO43" s="117"/>
      <c r="BV43" s="137"/>
      <c r="CD43" s="137"/>
      <c r="CE43" s="117"/>
    </row>
    <row r="44" spans="1:83" ht="12" customHeight="1">
      <c r="I44" s="113"/>
      <c r="Y44" s="113"/>
      <c r="Z44" s="302" t="str">
        <f>IF(OR(AO41="",AO47=""),"",IF(AO41&gt;AO47,AH41,AH47))</f>
        <v>DARVE Isabelle</v>
      </c>
      <c r="AA44" s="299"/>
      <c r="AB44" s="299"/>
      <c r="AC44" s="299"/>
      <c r="AD44" s="299"/>
      <c r="AE44" s="299"/>
      <c r="AF44" s="300"/>
      <c r="AG44" s="92">
        <v>1</v>
      </c>
      <c r="AH44" s="106" t="s">
        <v>160</v>
      </c>
      <c r="AI44" s="106"/>
      <c r="AJ44" s="107">
        <v>16</v>
      </c>
      <c r="AK44" s="108" t="s">
        <v>161</v>
      </c>
      <c r="AL44" s="108"/>
      <c r="AM44" s="109" t="s">
        <v>161</v>
      </c>
      <c r="AN44" s="124"/>
      <c r="AO44" s="162">
        <v>36</v>
      </c>
      <c r="AQ44" s="303" t="str">
        <f>'[1]ordre sortie de tableau 32'!C27</f>
        <v>TT La Motte Servolex</v>
      </c>
      <c r="AR44" s="303"/>
      <c r="AS44" s="303"/>
      <c r="AT44" s="303"/>
      <c r="AU44" s="303"/>
      <c r="AV44" s="303"/>
      <c r="AW44" s="303"/>
      <c r="AX44" s="303"/>
      <c r="AY44" s="126">
        <v>20</v>
      </c>
      <c r="AZ44" s="106" t="s">
        <v>160</v>
      </c>
      <c r="BA44" s="106"/>
      <c r="BB44" s="107">
        <v>2</v>
      </c>
      <c r="BC44" s="108" t="s">
        <v>161</v>
      </c>
      <c r="BD44" s="108"/>
      <c r="BE44" s="109" t="s">
        <v>161</v>
      </c>
      <c r="BF44" s="124"/>
      <c r="BG44" s="92">
        <v>1</v>
      </c>
      <c r="BH44" s="302" t="str">
        <f>IF(OR(AY41="",AY47=""),"",IF(AY41&gt;AY47,AZ41,AZ47))</f>
        <v>MOR Raphaël</v>
      </c>
      <c r="BI44" s="299"/>
      <c r="BJ44" s="299"/>
      <c r="BK44" s="299"/>
      <c r="BL44" s="299"/>
      <c r="BM44" s="299"/>
      <c r="BN44" s="300"/>
      <c r="BO44" s="117"/>
      <c r="BV44" s="137"/>
      <c r="CD44" s="137"/>
      <c r="CE44" s="117"/>
    </row>
    <row r="45" spans="1:83" ht="12" customHeight="1">
      <c r="I45" s="113"/>
      <c r="Z45" s="175" t="s">
        <v>161</v>
      </c>
      <c r="AA45" s="175"/>
      <c r="AB45" s="176"/>
      <c r="AC45" s="175"/>
      <c r="AD45" s="175"/>
      <c r="AE45" s="176"/>
      <c r="AF45" s="175"/>
      <c r="AG45" s="118">
        <v>14</v>
      </c>
      <c r="AO45" s="139"/>
      <c r="AP45" s="164">
        <v>15</v>
      </c>
      <c r="AQ45" s="92">
        <v>0</v>
      </c>
      <c r="AR45" s="302" t="str">
        <f>'[1]ordre sortie de tableau 32'!B36</f>
        <v>TRAMEAUX Christine</v>
      </c>
      <c r="AS45" s="299"/>
      <c r="AT45" s="299"/>
      <c r="AU45" s="299"/>
      <c r="AV45" s="299"/>
      <c r="AW45" s="299"/>
      <c r="AX45" s="299"/>
      <c r="AY45" s="139"/>
      <c r="AZ45" s="96"/>
      <c r="BA45" s="96"/>
      <c r="BB45" s="97"/>
      <c r="BC45" s="96"/>
      <c r="BD45" s="96"/>
      <c r="BE45" s="97"/>
      <c r="BF45" s="137"/>
      <c r="BG45" s="104">
        <v>16</v>
      </c>
      <c r="BH45" s="143" t="s">
        <v>161</v>
      </c>
      <c r="BI45" s="143"/>
      <c r="BJ45" s="144"/>
      <c r="BK45" s="143"/>
      <c r="BL45" s="143"/>
      <c r="BM45" s="144"/>
      <c r="BN45" s="143"/>
      <c r="BO45" s="139"/>
      <c r="BP45" s="96"/>
      <c r="BQ45" s="96"/>
      <c r="BR45" s="97"/>
      <c r="BS45" s="96"/>
      <c r="BT45" s="96"/>
      <c r="BU45" s="97"/>
      <c r="BV45" s="165"/>
      <c r="CD45" s="137"/>
      <c r="CE45" s="117"/>
    </row>
    <row r="46" spans="1:83" ht="12" customHeight="1">
      <c r="I46" s="113"/>
      <c r="Z46" s="132" t="s">
        <v>161</v>
      </c>
      <c r="AA46" s="132"/>
      <c r="AB46" s="133"/>
      <c r="AC46" s="132"/>
      <c r="AD46" s="132"/>
      <c r="AE46" s="133"/>
      <c r="AF46" s="132"/>
      <c r="AG46" s="113"/>
      <c r="AP46" s="166"/>
      <c r="AQ46" s="303" t="str">
        <f>'[1]ordre sortie de tableau 32'!C36</f>
        <v>Ping Rochettois</v>
      </c>
      <c r="AR46" s="303"/>
      <c r="AS46" s="303"/>
      <c r="AT46" s="303"/>
      <c r="AU46" s="303"/>
      <c r="AV46" s="303"/>
      <c r="AW46" s="303"/>
      <c r="AX46" s="309"/>
      <c r="AY46" s="139"/>
      <c r="AZ46" s="96"/>
      <c r="BA46" s="96"/>
      <c r="BB46" s="97"/>
      <c r="BC46" s="96"/>
      <c r="BD46" s="96"/>
      <c r="BE46" s="97"/>
      <c r="BF46" s="137"/>
      <c r="BG46" s="136"/>
      <c r="BH46" s="122" t="s">
        <v>161</v>
      </c>
      <c r="BI46" s="122"/>
      <c r="BJ46" s="86"/>
      <c r="BK46" s="122"/>
      <c r="BL46" s="122"/>
      <c r="BM46" s="86"/>
      <c r="BN46" s="122"/>
      <c r="CD46" s="137"/>
      <c r="CE46" s="117"/>
    </row>
    <row r="47" spans="1:83" ht="12" customHeight="1">
      <c r="I47" s="113"/>
      <c r="AG47" s="113"/>
      <c r="AH47" s="302" t="str">
        <f>IF(AZ47="","",IF(AZ47=AR45,AR49,AR45))</f>
        <v>TRAMEAUX Christine</v>
      </c>
      <c r="AI47" s="299"/>
      <c r="AJ47" s="299"/>
      <c r="AK47" s="299"/>
      <c r="AL47" s="299"/>
      <c r="AM47" s="299"/>
      <c r="AN47" s="300"/>
      <c r="AO47" s="92">
        <v>0</v>
      </c>
      <c r="AP47" s="104"/>
      <c r="AQ47" s="105">
        <v>8</v>
      </c>
      <c r="AR47" s="106" t="s">
        <v>160</v>
      </c>
      <c r="AS47" s="106"/>
      <c r="AT47" s="107">
        <v>9</v>
      </c>
      <c r="AU47" s="108" t="s">
        <v>161</v>
      </c>
      <c r="AV47" s="108"/>
      <c r="AW47" s="109" t="s">
        <v>161</v>
      </c>
      <c r="AX47" s="110"/>
      <c r="AY47" s="92">
        <v>1</v>
      </c>
      <c r="AZ47" s="302" t="str">
        <f>IF(OR(AQ45="",AQ49=""),"",IF(AQ45&gt;AQ49,AR45,AR49))</f>
        <v>MOR Raphaël</v>
      </c>
      <c r="BA47" s="299"/>
      <c r="BB47" s="299"/>
      <c r="BC47" s="299"/>
      <c r="BD47" s="299"/>
      <c r="BE47" s="299"/>
      <c r="BF47" s="300"/>
      <c r="BG47" s="117"/>
      <c r="BH47" s="90"/>
      <c r="BI47" s="90"/>
      <c r="BJ47" s="87"/>
      <c r="BK47" s="90"/>
      <c r="BL47" s="90"/>
      <c r="BM47" s="87"/>
      <c r="BN47" s="167"/>
      <c r="CD47" s="137"/>
      <c r="CE47" s="117"/>
    </row>
    <row r="48" spans="1:83" ht="12" customHeight="1">
      <c r="I48" s="113"/>
      <c r="AH48" s="132" t="s">
        <v>161</v>
      </c>
      <c r="AI48" s="132"/>
      <c r="AJ48" s="144"/>
      <c r="AK48" s="143"/>
      <c r="AL48" s="143"/>
      <c r="AM48" s="144"/>
      <c r="AN48" s="143"/>
      <c r="AO48" s="156">
        <v>15</v>
      </c>
      <c r="AP48" s="104"/>
      <c r="AQ48" s="114"/>
      <c r="AR48" s="100"/>
      <c r="AS48" s="100"/>
      <c r="AT48" s="115"/>
      <c r="AU48" s="100"/>
      <c r="AV48" s="100"/>
      <c r="AW48" s="115"/>
      <c r="AX48" s="116"/>
      <c r="AY48" s="142">
        <v>16</v>
      </c>
      <c r="AZ48" s="143" t="s">
        <v>161</v>
      </c>
      <c r="BA48" s="143"/>
      <c r="BB48" s="144"/>
      <c r="BC48" s="143"/>
      <c r="BD48" s="143"/>
      <c r="BE48" s="144"/>
      <c r="BF48" s="143"/>
      <c r="BH48" s="137"/>
      <c r="BI48" s="137"/>
      <c r="BJ48" s="140"/>
      <c r="BK48" s="137"/>
      <c r="BL48" s="137"/>
      <c r="BM48" s="140"/>
      <c r="BN48" s="137"/>
      <c r="CD48" s="137"/>
      <c r="CE48" s="117"/>
    </row>
    <row r="49" spans="1:91" ht="12" customHeight="1">
      <c r="I49" s="113"/>
      <c r="AO49" s="158"/>
      <c r="AP49" s="178">
        <v>16</v>
      </c>
      <c r="AQ49" s="92">
        <v>1</v>
      </c>
      <c r="AR49" s="302" t="str">
        <f>'[1]ordre sortie de tableau 32'!B11</f>
        <v>MOR Raphaël</v>
      </c>
      <c r="AS49" s="299"/>
      <c r="AT49" s="299"/>
      <c r="AU49" s="299"/>
      <c r="AV49" s="299"/>
      <c r="AW49" s="299"/>
      <c r="AX49" s="300"/>
      <c r="AY49" s="136"/>
      <c r="AZ49" s="122" t="s">
        <v>161</v>
      </c>
      <c r="BA49" s="122"/>
      <c r="BB49" s="86"/>
      <c r="BC49" s="122"/>
      <c r="BD49" s="122"/>
      <c r="BE49" s="86"/>
      <c r="BF49" s="122"/>
      <c r="CD49" s="137"/>
      <c r="CE49" s="117"/>
    </row>
    <row r="50" spans="1:91" ht="12" customHeight="1">
      <c r="A50" s="179">
        <v>17</v>
      </c>
      <c r="B50" s="299" t="str">
        <f>IF(OR(Q26="",Q74=""),"",IF(Q26&gt;Q74,J26,J74))</f>
        <v>MAURY-HOURS Benjamin</v>
      </c>
      <c r="C50" s="299"/>
      <c r="D50" s="299"/>
      <c r="E50" s="299"/>
      <c r="F50" s="299"/>
      <c r="G50" s="299"/>
      <c r="H50" s="299"/>
      <c r="I50" s="300"/>
      <c r="J50" s="106" t="s">
        <v>160</v>
      </c>
      <c r="K50" s="106"/>
      <c r="L50" s="107">
        <v>9</v>
      </c>
      <c r="M50" s="108" t="s">
        <v>161</v>
      </c>
      <c r="N50" s="108"/>
      <c r="O50" s="109" t="s">
        <v>161</v>
      </c>
      <c r="P50" s="124"/>
      <c r="Q50" s="180">
        <v>47</v>
      </c>
      <c r="AQ50" s="303" t="str">
        <f>'[1]ordre sortie de tableau 32'!C11</f>
        <v>TT Albertville</v>
      </c>
      <c r="AR50" s="303"/>
      <c r="AS50" s="303"/>
      <c r="AT50" s="303"/>
      <c r="AU50" s="303"/>
      <c r="AV50" s="303"/>
      <c r="AW50" s="303"/>
      <c r="AX50" s="303"/>
      <c r="BW50" s="181">
        <v>31</v>
      </c>
      <c r="BX50" s="106" t="s">
        <v>160</v>
      </c>
      <c r="BY50" s="106"/>
      <c r="BZ50" s="107">
        <v>1</v>
      </c>
      <c r="CA50" s="108" t="s">
        <v>161</v>
      </c>
      <c r="CB50" s="108"/>
      <c r="CC50" s="109" t="s">
        <v>161</v>
      </c>
      <c r="CD50" s="124"/>
      <c r="CE50" s="302" t="str">
        <f>IF(OR(BW26="",BW74=""),"",IF(BW26&gt;BW74,BX26,BX74))</f>
        <v>SCHLOEDER Jean-Rémi</v>
      </c>
      <c r="CF50" s="299"/>
      <c r="CG50" s="299"/>
      <c r="CH50" s="299"/>
      <c r="CI50" s="299"/>
      <c r="CJ50" s="299"/>
      <c r="CK50" s="299"/>
      <c r="CL50" s="299"/>
      <c r="CM50" s="182">
        <v>1</v>
      </c>
    </row>
    <row r="51" spans="1:91" ht="12" customHeight="1">
      <c r="B51" s="132" t="s">
        <v>161</v>
      </c>
      <c r="C51" s="132"/>
      <c r="D51" s="132"/>
      <c r="E51" s="132"/>
      <c r="F51" s="132"/>
      <c r="G51" s="132"/>
      <c r="H51" s="132"/>
      <c r="I51" s="183"/>
      <c r="AP51" s="184">
        <v>17</v>
      </c>
      <c r="AQ51" s="92">
        <v>1</v>
      </c>
      <c r="AR51" s="302" t="str">
        <f>'[1]ordre sortie de tableau 32'!B10</f>
        <v>MOR Christophe</v>
      </c>
      <c r="AS51" s="299"/>
      <c r="AT51" s="299"/>
      <c r="AU51" s="299"/>
      <c r="AV51" s="299"/>
      <c r="AW51" s="299"/>
      <c r="AX51" s="299"/>
      <c r="CD51" s="137"/>
      <c r="CE51" s="131"/>
      <c r="CF51" s="122" t="s">
        <v>161</v>
      </c>
      <c r="CG51" s="122"/>
      <c r="CH51" s="122"/>
      <c r="CI51" s="122"/>
      <c r="CJ51" s="122"/>
      <c r="CK51" s="122"/>
      <c r="CL51" s="122"/>
    </row>
    <row r="52" spans="1:91" ht="12" customHeight="1">
      <c r="B52" s="132" t="s">
        <v>161</v>
      </c>
      <c r="C52" s="132"/>
      <c r="D52" s="132"/>
      <c r="E52" s="132"/>
      <c r="F52" s="132"/>
      <c r="G52" s="132"/>
      <c r="H52" s="132"/>
      <c r="I52" s="183"/>
      <c r="AO52" s="156">
        <v>18</v>
      </c>
      <c r="AP52" s="166"/>
      <c r="AQ52" s="303" t="str">
        <f>'[1]ordre sortie de tableau 32'!C10</f>
        <v>TT Albertville</v>
      </c>
      <c r="AR52" s="303"/>
      <c r="AS52" s="303"/>
      <c r="AT52" s="303"/>
      <c r="AU52" s="303"/>
      <c r="AV52" s="303"/>
      <c r="AW52" s="303"/>
      <c r="AX52" s="309"/>
      <c r="AY52" s="142">
        <v>17</v>
      </c>
      <c r="AZ52" s="100"/>
      <c r="BA52" s="101"/>
      <c r="BB52" s="102"/>
      <c r="BC52" s="101"/>
      <c r="BD52" s="101"/>
      <c r="BE52" s="102"/>
      <c r="BF52" s="103"/>
      <c r="CD52" s="137"/>
      <c r="CE52" s="136"/>
      <c r="CF52" s="122" t="s">
        <v>161</v>
      </c>
      <c r="CG52" s="122"/>
      <c r="CH52" s="122"/>
      <c r="CI52" s="122"/>
      <c r="CJ52" s="122"/>
      <c r="CK52" s="122"/>
      <c r="CL52" s="122"/>
    </row>
    <row r="53" spans="1:91" ht="12" customHeight="1">
      <c r="I53" s="183"/>
      <c r="AH53" s="299" t="str">
        <f>IF(AZ53="","",IF(AZ53=AR51,AR55,AR51))</f>
        <v>URAN Anne</v>
      </c>
      <c r="AI53" s="299"/>
      <c r="AJ53" s="299"/>
      <c r="AK53" s="299"/>
      <c r="AL53" s="299"/>
      <c r="AM53" s="299"/>
      <c r="AN53" s="300"/>
      <c r="AO53" s="92">
        <v>0</v>
      </c>
      <c r="AP53" s="104"/>
      <c r="AQ53" s="105">
        <v>9</v>
      </c>
      <c r="AR53" s="106" t="s">
        <v>160</v>
      </c>
      <c r="AS53" s="106"/>
      <c r="AT53" s="107">
        <v>8</v>
      </c>
      <c r="AU53" s="108" t="s">
        <v>161</v>
      </c>
      <c r="AV53" s="108"/>
      <c r="AW53" s="109" t="s">
        <v>161</v>
      </c>
      <c r="AX53" s="110"/>
      <c r="AY53" s="92">
        <v>1</v>
      </c>
      <c r="AZ53" s="302" t="str">
        <f>IF(OR(AQ51="",AQ55=""),"",IF(AQ51&gt;AQ55,AR51,AR55))</f>
        <v>MOR Christophe</v>
      </c>
      <c r="BA53" s="299"/>
      <c r="BB53" s="299"/>
      <c r="BC53" s="299"/>
      <c r="BD53" s="299"/>
      <c r="BE53" s="299"/>
      <c r="BF53" s="299"/>
      <c r="CD53" s="137"/>
      <c r="CE53" s="117"/>
      <c r="CL53" s="137"/>
    </row>
    <row r="54" spans="1:91" ht="12" customHeight="1">
      <c r="I54" s="183"/>
      <c r="AG54" s="113"/>
      <c r="AH54" s="132" t="s">
        <v>161</v>
      </c>
      <c r="AI54" s="132"/>
      <c r="AJ54" s="133"/>
      <c r="AK54" s="132"/>
      <c r="AL54" s="132"/>
      <c r="AM54" s="133"/>
      <c r="AN54" s="132"/>
      <c r="AO54" s="153"/>
      <c r="AP54" s="104"/>
      <c r="AQ54" s="114"/>
      <c r="AR54" s="100"/>
      <c r="AS54" s="100"/>
      <c r="AT54" s="115"/>
      <c r="AU54" s="100"/>
      <c r="AV54" s="100"/>
      <c r="AW54" s="115"/>
      <c r="AX54" s="116"/>
      <c r="AY54" s="131"/>
      <c r="AZ54" s="122" t="s">
        <v>161</v>
      </c>
      <c r="BA54" s="122"/>
      <c r="BB54" s="86"/>
      <c r="BC54" s="122"/>
      <c r="BD54" s="122"/>
      <c r="BE54" s="86"/>
      <c r="BF54" s="122"/>
      <c r="BG54" s="117"/>
      <c r="CD54" s="137"/>
      <c r="CE54" s="117"/>
      <c r="CL54" s="137"/>
    </row>
    <row r="55" spans="1:91" ht="12" customHeight="1">
      <c r="I55" s="183"/>
      <c r="AG55" s="118">
        <v>19</v>
      </c>
      <c r="AP55" s="120">
        <v>18</v>
      </c>
      <c r="AQ55" s="92">
        <v>0</v>
      </c>
      <c r="AR55" s="302" t="str">
        <f>'[1]ordre sortie de tableau 32'!B37</f>
        <v>URAN Anne</v>
      </c>
      <c r="AS55" s="299"/>
      <c r="AT55" s="299"/>
      <c r="AU55" s="299"/>
      <c r="AV55" s="299"/>
      <c r="AW55" s="299"/>
      <c r="AX55" s="300"/>
      <c r="AY55" s="136"/>
      <c r="AZ55" s="122" t="s">
        <v>161</v>
      </c>
      <c r="BA55" s="122"/>
      <c r="BB55" s="86"/>
      <c r="BC55" s="122"/>
      <c r="BD55" s="122"/>
      <c r="BE55" s="86"/>
      <c r="BF55" s="122"/>
      <c r="BG55" s="104">
        <v>17</v>
      </c>
      <c r="CD55" s="137"/>
      <c r="CE55" s="117"/>
      <c r="CL55" s="137"/>
    </row>
    <row r="56" spans="1:91" ht="12" customHeight="1">
      <c r="I56" s="183"/>
      <c r="Y56" s="137"/>
      <c r="Z56" s="299" t="str">
        <f>IF(OR(AO53="",AO59=""),"",IF(AO53&gt;AO59,AH53,AH59))</f>
        <v>MENARD Florent</v>
      </c>
      <c r="AA56" s="299"/>
      <c r="AB56" s="299"/>
      <c r="AC56" s="299"/>
      <c r="AD56" s="299"/>
      <c r="AE56" s="299"/>
      <c r="AF56" s="300"/>
      <c r="AG56" s="92">
        <v>0</v>
      </c>
      <c r="AH56" s="106" t="s">
        <v>160</v>
      </c>
      <c r="AI56" s="106"/>
      <c r="AJ56" s="107">
        <v>11</v>
      </c>
      <c r="AK56" s="108" t="s">
        <v>161</v>
      </c>
      <c r="AL56" s="108"/>
      <c r="AM56" s="109" t="s">
        <v>161</v>
      </c>
      <c r="AN56" s="124"/>
      <c r="AO56" s="162">
        <v>37</v>
      </c>
      <c r="AQ56" s="303" t="str">
        <f>'[1]ordre sortie de tableau 32'!C37</f>
        <v>EAGTT</v>
      </c>
      <c r="AR56" s="303"/>
      <c r="AS56" s="303"/>
      <c r="AT56" s="303"/>
      <c r="AU56" s="303"/>
      <c r="AV56" s="303"/>
      <c r="AW56" s="303"/>
      <c r="AX56" s="303"/>
      <c r="AY56" s="126">
        <v>21</v>
      </c>
      <c r="AZ56" s="106" t="s">
        <v>160</v>
      </c>
      <c r="BA56" s="106"/>
      <c r="BB56" s="107">
        <v>3</v>
      </c>
      <c r="BC56" s="108" t="s">
        <v>161</v>
      </c>
      <c r="BD56" s="108"/>
      <c r="BE56" s="109" t="s">
        <v>161</v>
      </c>
      <c r="BF56" s="124"/>
      <c r="BG56" s="92">
        <v>1</v>
      </c>
      <c r="BH56" s="302" t="str">
        <f>IF(OR(AY53="",AY59=""),"",IF(AY53&gt;AY59,AZ53,AZ59))</f>
        <v>MOR Christophe</v>
      </c>
      <c r="BI56" s="299"/>
      <c r="BJ56" s="299"/>
      <c r="BK56" s="299"/>
      <c r="BL56" s="299"/>
      <c r="BM56" s="299"/>
      <c r="BN56" s="299"/>
      <c r="CD56" s="137"/>
      <c r="CE56" s="117"/>
      <c r="CL56" s="137"/>
    </row>
    <row r="57" spans="1:91" ht="12" customHeight="1">
      <c r="I57" s="183"/>
      <c r="Y57" s="113"/>
      <c r="Z57" s="132" t="s">
        <v>161</v>
      </c>
      <c r="AA57" s="132"/>
      <c r="AB57" s="133"/>
      <c r="AC57" s="132"/>
      <c r="AD57" s="132"/>
      <c r="AE57" s="133"/>
      <c r="AF57" s="132"/>
      <c r="AG57" s="113"/>
      <c r="AP57" s="130">
        <v>19</v>
      </c>
      <c r="AQ57" s="92">
        <v>0</v>
      </c>
      <c r="AR57" s="302" t="str">
        <f>'[1]ordre sortie de tableau 32'!B26</f>
        <v>MENARD Florent</v>
      </c>
      <c r="AS57" s="299"/>
      <c r="AT57" s="299"/>
      <c r="AU57" s="299"/>
      <c r="AV57" s="299"/>
      <c r="AW57" s="299"/>
      <c r="AX57" s="299"/>
      <c r="AY57" s="114"/>
      <c r="AZ57" s="101"/>
      <c r="BA57" s="101"/>
      <c r="BB57" s="102"/>
      <c r="BC57" s="101"/>
      <c r="BD57" s="101"/>
      <c r="BE57" s="102"/>
      <c r="BF57" s="103"/>
      <c r="BG57" s="131"/>
      <c r="BH57" s="122" t="s">
        <v>161</v>
      </c>
      <c r="BI57" s="122"/>
      <c r="BJ57" s="86"/>
      <c r="BK57" s="122"/>
      <c r="BL57" s="122"/>
      <c r="BM57" s="86"/>
      <c r="BN57" s="122"/>
      <c r="BO57" s="117"/>
      <c r="CD57" s="137"/>
      <c r="CE57" s="117"/>
      <c r="CL57" s="137"/>
    </row>
    <row r="58" spans="1:91" ht="12" customHeight="1">
      <c r="I58" s="183"/>
      <c r="Y58" s="113"/>
      <c r="Z58" s="132" t="s">
        <v>161</v>
      </c>
      <c r="AA58" s="132"/>
      <c r="AB58" s="133"/>
      <c r="AC58" s="132"/>
      <c r="AD58" s="132"/>
      <c r="AE58" s="133"/>
      <c r="AF58" s="132"/>
      <c r="AG58" s="113"/>
      <c r="AH58" s="96"/>
      <c r="AI58" s="96"/>
      <c r="AJ58" s="97"/>
      <c r="AK58" s="96"/>
      <c r="AL58" s="96"/>
      <c r="AM58" s="97"/>
      <c r="AN58" s="167"/>
      <c r="AO58" s="153"/>
      <c r="AQ58" s="303" t="str">
        <f>'[1]ordre sortie de tableau 32'!C26</f>
        <v>TT La Motte Servolex</v>
      </c>
      <c r="AR58" s="303"/>
      <c r="AS58" s="303"/>
      <c r="AT58" s="303"/>
      <c r="AU58" s="303"/>
      <c r="AV58" s="303"/>
      <c r="AW58" s="303"/>
      <c r="AX58" s="309"/>
      <c r="AY58" s="142"/>
      <c r="AZ58" s="100"/>
      <c r="BA58" s="101"/>
      <c r="BB58" s="102"/>
      <c r="BC58" s="101"/>
      <c r="BD58" s="101"/>
      <c r="BE58" s="102"/>
      <c r="BF58" s="103"/>
      <c r="BG58" s="136"/>
      <c r="BH58" s="122" t="s">
        <v>161</v>
      </c>
      <c r="BI58" s="122"/>
      <c r="BJ58" s="86"/>
      <c r="BK58" s="122"/>
      <c r="BL58" s="122"/>
      <c r="BM58" s="86"/>
      <c r="BN58" s="122"/>
      <c r="BO58" s="117"/>
      <c r="CD58" s="137"/>
      <c r="CE58" s="117"/>
      <c r="CL58" s="137"/>
    </row>
    <row r="59" spans="1:91" ht="12" customHeight="1">
      <c r="I59" s="183"/>
      <c r="Y59" s="113"/>
      <c r="AG59" s="113"/>
      <c r="AH59" s="302" t="str">
        <f>IF(AZ59="","",IF(AZ59=AR57,AR61,AR57))</f>
        <v>MENARD Florent</v>
      </c>
      <c r="AI59" s="299"/>
      <c r="AJ59" s="299"/>
      <c r="AK59" s="299"/>
      <c r="AL59" s="299"/>
      <c r="AM59" s="299"/>
      <c r="AN59" s="300"/>
      <c r="AO59" s="92">
        <v>1</v>
      </c>
      <c r="AQ59" s="125">
        <v>10</v>
      </c>
      <c r="AR59" s="106" t="s">
        <v>160</v>
      </c>
      <c r="AS59" s="106"/>
      <c r="AT59" s="107">
        <v>7</v>
      </c>
      <c r="AU59" s="108" t="s">
        <v>161</v>
      </c>
      <c r="AV59" s="108"/>
      <c r="AW59" s="109" t="s">
        <v>161</v>
      </c>
      <c r="AX59" s="124"/>
      <c r="AY59" s="92">
        <v>0</v>
      </c>
      <c r="AZ59" s="302" t="str">
        <f>IF(OR(AQ57="",AQ61=""),"",IF(AQ57&gt;AQ61,AR57,AR61))</f>
        <v>ETELLIN Bertrand</v>
      </c>
      <c r="BA59" s="299"/>
      <c r="BB59" s="299"/>
      <c r="BC59" s="299"/>
      <c r="BD59" s="299"/>
      <c r="BE59" s="299"/>
      <c r="BF59" s="300"/>
      <c r="BG59" s="117"/>
      <c r="BN59" s="137"/>
      <c r="BO59" s="117"/>
      <c r="CD59" s="137"/>
      <c r="CE59" s="117"/>
      <c r="CL59" s="137"/>
    </row>
    <row r="60" spans="1:91" ht="12" customHeight="1">
      <c r="I60" s="183"/>
      <c r="Y60" s="113"/>
      <c r="AG60" s="114"/>
      <c r="AH60" s="132" t="s">
        <v>161</v>
      </c>
      <c r="AI60" s="132"/>
      <c r="AJ60" s="133"/>
      <c r="AK60" s="132"/>
      <c r="AL60" s="132"/>
      <c r="AM60" s="133"/>
      <c r="AN60" s="132"/>
      <c r="AO60" s="156">
        <v>19</v>
      </c>
      <c r="AQ60" s="114"/>
      <c r="AR60" s="100"/>
      <c r="AS60" s="100"/>
      <c r="AT60" s="115"/>
      <c r="AU60" s="100"/>
      <c r="AV60" s="100"/>
      <c r="AW60" s="115"/>
      <c r="AX60" s="141"/>
      <c r="AY60" s="142">
        <v>20</v>
      </c>
      <c r="AZ60" s="143" t="s">
        <v>161</v>
      </c>
      <c r="BA60" s="143"/>
      <c r="BB60" s="144"/>
      <c r="BC60" s="143"/>
      <c r="BD60" s="143"/>
      <c r="BE60" s="144"/>
      <c r="BF60" s="143"/>
      <c r="BG60" s="137"/>
      <c r="BN60" s="137"/>
      <c r="BO60" s="117"/>
      <c r="CD60" s="137"/>
      <c r="CE60" s="117"/>
      <c r="CL60" s="137"/>
    </row>
    <row r="61" spans="1:91" ht="12" customHeight="1">
      <c r="I61" s="183"/>
      <c r="Y61" s="118">
        <v>19</v>
      </c>
      <c r="AG61" s="114"/>
      <c r="AO61" s="158"/>
      <c r="AP61" s="146">
        <v>20</v>
      </c>
      <c r="AQ61" s="92">
        <v>1</v>
      </c>
      <c r="AR61" s="302" t="str">
        <f>'[1]ordre sortie de tableau 32'!B21</f>
        <v>ETELLIN Bertrand</v>
      </c>
      <c r="AS61" s="299"/>
      <c r="AT61" s="299"/>
      <c r="AU61" s="299"/>
      <c r="AV61" s="299"/>
      <c r="AW61" s="299"/>
      <c r="AX61" s="300"/>
      <c r="AY61" s="136"/>
      <c r="AZ61" s="122" t="s">
        <v>161</v>
      </c>
      <c r="BA61" s="122"/>
      <c r="BB61" s="86"/>
      <c r="BC61" s="122"/>
      <c r="BD61" s="122"/>
      <c r="BE61" s="86"/>
      <c r="BF61" s="122"/>
      <c r="BG61" s="137"/>
      <c r="BN61" s="137"/>
      <c r="BO61" s="104">
        <v>17</v>
      </c>
      <c r="CD61" s="137"/>
      <c r="CE61" s="117"/>
      <c r="CL61" s="137"/>
    </row>
    <row r="62" spans="1:91" ht="12" customHeight="1">
      <c r="I62" s="183"/>
      <c r="R62" s="299" t="str">
        <f>IF(OR(AG56="",AG68=""),"",IF(AG56&gt;AG68,Z56,Z68))</f>
        <v>MAURY-HOURS Benjamin</v>
      </c>
      <c r="S62" s="299"/>
      <c r="T62" s="299"/>
      <c r="U62" s="299"/>
      <c r="V62" s="299"/>
      <c r="W62" s="299"/>
      <c r="X62" s="300"/>
      <c r="Y62" s="92">
        <v>1</v>
      </c>
      <c r="Z62" s="106" t="s">
        <v>160</v>
      </c>
      <c r="AA62" s="106"/>
      <c r="AB62" s="107">
        <v>9</v>
      </c>
      <c r="AC62" s="108" t="s">
        <v>161</v>
      </c>
      <c r="AD62" s="108"/>
      <c r="AE62" s="109" t="s">
        <v>161</v>
      </c>
      <c r="AF62" s="124"/>
      <c r="AG62" s="147">
        <v>43</v>
      </c>
      <c r="AQ62" s="303" t="str">
        <f>'[1]ordre sortie de tableau 32'!C21</f>
        <v>Assoc. Les Belledonnes</v>
      </c>
      <c r="AR62" s="303"/>
      <c r="AS62" s="303"/>
      <c r="AT62" s="303"/>
      <c r="AU62" s="303"/>
      <c r="AV62" s="303"/>
      <c r="AW62" s="303"/>
      <c r="AX62" s="303"/>
      <c r="AY62" s="141"/>
      <c r="AZ62" s="149"/>
      <c r="BA62" s="149"/>
      <c r="BB62" s="150"/>
      <c r="BC62" s="151"/>
      <c r="BD62" s="151"/>
      <c r="BE62" s="150"/>
      <c r="BF62" s="149"/>
      <c r="BG62" s="152">
        <v>27</v>
      </c>
      <c r="BH62" s="106" t="s">
        <v>160</v>
      </c>
      <c r="BI62" s="106"/>
      <c r="BJ62" s="107">
        <v>1</v>
      </c>
      <c r="BK62" s="108" t="s">
        <v>161</v>
      </c>
      <c r="BL62" s="108"/>
      <c r="BM62" s="109" t="s">
        <v>161</v>
      </c>
      <c r="BN62" s="124"/>
      <c r="BO62" s="92">
        <v>0</v>
      </c>
      <c r="BP62" s="302" t="str">
        <f>IF(OR(BG56="",BG68=""),"",IF(BG56&gt;BG68,BH56,BH68))</f>
        <v>MOR Christophe</v>
      </c>
      <c r="BQ62" s="299"/>
      <c r="BR62" s="299"/>
      <c r="BS62" s="299"/>
      <c r="BT62" s="299"/>
      <c r="BU62" s="299"/>
      <c r="BV62" s="299"/>
      <c r="CE62" s="117"/>
      <c r="CL62" s="137"/>
    </row>
    <row r="63" spans="1:91" ht="12" customHeight="1">
      <c r="I63" s="183"/>
      <c r="Q63" s="113"/>
      <c r="R63" s="132" t="s">
        <v>161</v>
      </c>
      <c r="S63" s="132"/>
      <c r="T63" s="133"/>
      <c r="U63" s="132"/>
      <c r="V63" s="132"/>
      <c r="W63" s="133"/>
      <c r="X63" s="132"/>
      <c r="Y63" s="113"/>
      <c r="AG63" s="114"/>
      <c r="AP63" s="146">
        <v>21</v>
      </c>
      <c r="AQ63" s="92">
        <v>1</v>
      </c>
      <c r="AR63" s="302" t="str">
        <f>'[1]ordre sortie de tableau 32'!B18</f>
        <v>DEFOSSEZ-CARME David</v>
      </c>
      <c r="AS63" s="299"/>
      <c r="AT63" s="299"/>
      <c r="AU63" s="299"/>
      <c r="AV63" s="299"/>
      <c r="AW63" s="299"/>
      <c r="AX63" s="299"/>
      <c r="AY63" s="114"/>
      <c r="AZ63" s="101"/>
      <c r="BA63" s="101"/>
      <c r="BB63" s="102"/>
      <c r="BC63" s="101"/>
      <c r="BD63" s="101"/>
      <c r="BE63" s="102"/>
      <c r="BF63" s="103"/>
      <c r="BN63" s="137"/>
      <c r="BO63" s="131"/>
      <c r="BP63" s="122" t="s">
        <v>161</v>
      </c>
      <c r="BQ63" s="122"/>
      <c r="BR63" s="86"/>
      <c r="BS63" s="122"/>
      <c r="BT63" s="122"/>
      <c r="BU63" s="86"/>
      <c r="BV63" s="122"/>
      <c r="BW63" s="117"/>
      <c r="CE63" s="117"/>
      <c r="CL63" s="137"/>
    </row>
    <row r="64" spans="1:91" ht="12" customHeight="1">
      <c r="I64" s="183"/>
      <c r="Q64" s="113"/>
      <c r="R64" s="132" t="s">
        <v>161</v>
      </c>
      <c r="S64" s="132"/>
      <c r="T64" s="133"/>
      <c r="U64" s="132"/>
      <c r="V64" s="132"/>
      <c r="W64" s="133"/>
      <c r="X64" s="132"/>
      <c r="Y64" s="113"/>
      <c r="AO64" s="156">
        <v>22</v>
      </c>
      <c r="AQ64" s="303" t="str">
        <f>'[1]ordre sortie de tableau 32'!C18</f>
        <v>Chambéry TT</v>
      </c>
      <c r="AR64" s="303"/>
      <c r="AS64" s="303"/>
      <c r="AT64" s="303"/>
      <c r="AU64" s="303"/>
      <c r="AV64" s="303"/>
      <c r="AW64" s="303"/>
      <c r="AX64" s="309"/>
      <c r="AY64" s="142">
        <v>21</v>
      </c>
      <c r="AZ64" s="100"/>
      <c r="BA64" s="101"/>
      <c r="BB64" s="102"/>
      <c r="BC64" s="101"/>
      <c r="BD64" s="101"/>
      <c r="BE64" s="102"/>
      <c r="BF64" s="103"/>
      <c r="BN64" s="137"/>
      <c r="BO64" s="136"/>
      <c r="BP64" s="122" t="s">
        <v>161</v>
      </c>
      <c r="BQ64" s="122"/>
      <c r="BR64" s="86"/>
      <c r="BS64" s="122"/>
      <c r="BT64" s="122"/>
      <c r="BU64" s="86"/>
      <c r="BV64" s="122"/>
      <c r="BW64" s="117"/>
      <c r="CE64" s="117"/>
      <c r="CL64" s="137"/>
    </row>
    <row r="65" spans="1:91" ht="12" customHeight="1">
      <c r="I65" s="183"/>
      <c r="J65" s="96"/>
      <c r="K65" s="96"/>
      <c r="L65" s="97"/>
      <c r="M65" s="96"/>
      <c r="N65" s="96"/>
      <c r="O65" s="97"/>
      <c r="P65" s="96"/>
      <c r="Q65" s="113"/>
      <c r="W65" s="185"/>
      <c r="Y65" s="113"/>
      <c r="AH65" s="299" t="str">
        <f>IF(AZ65="","",IF(AZ65=AR63,AR67,AR63))</f>
        <v>DUBOIS Françoise</v>
      </c>
      <c r="AI65" s="299"/>
      <c r="AJ65" s="299"/>
      <c r="AK65" s="299"/>
      <c r="AL65" s="299"/>
      <c r="AM65" s="299"/>
      <c r="AN65" s="300"/>
      <c r="AO65" s="92">
        <v>0</v>
      </c>
      <c r="AQ65" s="125">
        <v>11</v>
      </c>
      <c r="AR65" s="106" t="s">
        <v>160</v>
      </c>
      <c r="AS65" s="106"/>
      <c r="AT65" s="107">
        <v>6</v>
      </c>
      <c r="AU65" s="108" t="s">
        <v>161</v>
      </c>
      <c r="AV65" s="108"/>
      <c r="AW65" s="109" t="s">
        <v>161</v>
      </c>
      <c r="AX65" s="124"/>
      <c r="AY65" s="92">
        <v>0</v>
      </c>
      <c r="AZ65" s="302" t="str">
        <f>IF(OR(AQ63="",AQ67=""),"",IF(AQ63&gt;AQ67,AR63,AR67))</f>
        <v>DEFOSSEZ-CARME David</v>
      </c>
      <c r="BA65" s="299"/>
      <c r="BB65" s="299"/>
      <c r="BC65" s="299"/>
      <c r="BD65" s="299"/>
      <c r="BE65" s="299"/>
      <c r="BF65" s="299"/>
      <c r="BN65" s="137"/>
      <c r="BO65" s="117"/>
      <c r="BV65" s="137"/>
      <c r="BW65" s="117"/>
      <c r="CE65" s="117"/>
      <c r="CL65" s="137"/>
    </row>
    <row r="66" spans="1:91" ht="12" customHeight="1">
      <c r="I66" s="183"/>
      <c r="J66" s="96"/>
      <c r="K66" s="96"/>
      <c r="L66" s="97"/>
      <c r="M66" s="96"/>
      <c r="N66" s="96"/>
      <c r="O66" s="97"/>
      <c r="P66" s="96"/>
      <c r="Q66" s="113"/>
      <c r="W66" s="185"/>
      <c r="Y66" s="113"/>
      <c r="AG66" s="113"/>
      <c r="AH66" s="132" t="s">
        <v>161</v>
      </c>
      <c r="AI66" s="132"/>
      <c r="AJ66" s="133"/>
      <c r="AK66" s="132"/>
      <c r="AL66" s="132"/>
      <c r="AM66" s="133"/>
      <c r="AN66" s="132"/>
      <c r="AO66" s="153"/>
      <c r="AQ66" s="114"/>
      <c r="AR66" s="100"/>
      <c r="AS66" s="100"/>
      <c r="AT66" s="115"/>
      <c r="AU66" s="100"/>
      <c r="AV66" s="100"/>
      <c r="AW66" s="115"/>
      <c r="AX66" s="141"/>
      <c r="AY66" s="131"/>
      <c r="AZ66" s="122" t="s">
        <v>161</v>
      </c>
      <c r="BA66" s="122"/>
      <c r="BB66" s="86"/>
      <c r="BC66" s="122"/>
      <c r="BD66" s="122"/>
      <c r="BE66" s="86"/>
      <c r="BF66" s="122"/>
      <c r="BG66" s="117"/>
      <c r="BN66" s="137"/>
      <c r="BO66" s="117"/>
      <c r="BV66" s="137"/>
      <c r="BW66" s="117"/>
      <c r="CE66" s="117"/>
      <c r="CL66" s="137"/>
    </row>
    <row r="67" spans="1:91" ht="12" customHeight="1">
      <c r="I67" s="183"/>
      <c r="Q67" s="113"/>
      <c r="W67" s="185"/>
      <c r="Y67" s="113"/>
      <c r="AG67" s="113"/>
      <c r="AO67" s="158"/>
      <c r="AP67" s="186">
        <v>22</v>
      </c>
      <c r="AQ67" s="92">
        <v>0</v>
      </c>
      <c r="AR67" s="302" t="str">
        <f>'[1]ordre sortie de tableau 32'!B29</f>
        <v>DUBOIS Françoise</v>
      </c>
      <c r="AS67" s="299"/>
      <c r="AT67" s="299"/>
      <c r="AU67" s="299"/>
      <c r="AV67" s="299"/>
      <c r="AW67" s="299"/>
      <c r="AX67" s="300"/>
      <c r="AY67" s="136"/>
      <c r="AZ67" s="122" t="s">
        <v>161</v>
      </c>
      <c r="BA67" s="122"/>
      <c r="BB67" s="86"/>
      <c r="BC67" s="122"/>
      <c r="BD67" s="122"/>
      <c r="BE67" s="86"/>
      <c r="BF67" s="122"/>
      <c r="BG67" s="117"/>
      <c r="BH67" s="159"/>
      <c r="BI67" s="159"/>
      <c r="BJ67" s="160"/>
      <c r="BK67" s="159"/>
      <c r="BL67" s="159"/>
      <c r="BM67" s="160"/>
      <c r="BN67" s="137"/>
      <c r="BO67" s="117"/>
      <c r="BV67" s="137"/>
      <c r="BW67" s="117"/>
      <c r="CE67" s="117"/>
      <c r="CL67" s="137"/>
    </row>
    <row r="68" spans="1:91" ht="12" customHeight="1">
      <c r="I68" s="183"/>
      <c r="Q68" s="113"/>
      <c r="W68" s="185"/>
      <c r="Y68" s="113"/>
      <c r="Z68" s="302" t="str">
        <f>IF(OR(AO65="",AO71=""),"",IF(AO65&gt;AO71,AH65,AH71))</f>
        <v>MAURY-HOURS Benjamin</v>
      </c>
      <c r="AA68" s="299"/>
      <c r="AB68" s="299"/>
      <c r="AC68" s="299"/>
      <c r="AD68" s="299"/>
      <c r="AE68" s="299"/>
      <c r="AF68" s="300"/>
      <c r="AG68" s="92">
        <v>1</v>
      </c>
      <c r="AH68" s="106" t="s">
        <v>160</v>
      </c>
      <c r="AI68" s="106"/>
      <c r="AJ68" s="107">
        <v>12</v>
      </c>
      <c r="AK68" s="108" t="s">
        <v>161</v>
      </c>
      <c r="AL68" s="108"/>
      <c r="AM68" s="109" t="s">
        <v>161</v>
      </c>
      <c r="AN68" s="124"/>
      <c r="AO68" s="162">
        <v>38</v>
      </c>
      <c r="AQ68" s="303" t="str">
        <f>'[1]ordre sortie de tableau 32'!C29</f>
        <v>CP St Jean de M</v>
      </c>
      <c r="AR68" s="303"/>
      <c r="AS68" s="303"/>
      <c r="AT68" s="303"/>
      <c r="AU68" s="303"/>
      <c r="AV68" s="303"/>
      <c r="AW68" s="303"/>
      <c r="AX68" s="303"/>
      <c r="AY68" s="126">
        <v>22</v>
      </c>
      <c r="AZ68" s="106" t="s">
        <v>160</v>
      </c>
      <c r="BA68" s="106"/>
      <c r="BB68" s="107">
        <v>4</v>
      </c>
      <c r="BC68" s="108" t="s">
        <v>161</v>
      </c>
      <c r="BD68" s="108"/>
      <c r="BE68" s="109" t="s">
        <v>161</v>
      </c>
      <c r="BF68" s="124"/>
      <c r="BG68" s="92">
        <v>0</v>
      </c>
      <c r="BH68" s="302" t="str">
        <f>IF(OR(AY65="",AY71=""),"",IF(AY65&gt;AY71,AZ65,AZ71))</f>
        <v>BONARDAU Thierry</v>
      </c>
      <c r="BI68" s="299"/>
      <c r="BJ68" s="299"/>
      <c r="BK68" s="299"/>
      <c r="BL68" s="299"/>
      <c r="BM68" s="299"/>
      <c r="BN68" s="300"/>
      <c r="BO68" s="117"/>
      <c r="BV68" s="137"/>
      <c r="BW68" s="117"/>
      <c r="CE68" s="117"/>
      <c r="CL68" s="137"/>
    </row>
    <row r="69" spans="1:91" ht="12" customHeight="1">
      <c r="I69" s="183"/>
      <c r="Q69" s="113"/>
      <c r="W69" s="185"/>
      <c r="X69" s="167"/>
      <c r="Z69" s="175" t="s">
        <v>161</v>
      </c>
      <c r="AA69" s="175"/>
      <c r="AB69" s="176"/>
      <c r="AC69" s="175"/>
      <c r="AD69" s="175"/>
      <c r="AE69" s="176"/>
      <c r="AF69" s="175"/>
      <c r="AG69" s="118">
        <v>22</v>
      </c>
      <c r="AP69" s="164">
        <v>23</v>
      </c>
      <c r="AQ69" s="92">
        <v>1</v>
      </c>
      <c r="AR69" s="302" t="str">
        <f>'[1]ordre sortie de tableau 32'!B34</f>
        <v>BONARDAU Thierry</v>
      </c>
      <c r="AS69" s="299"/>
      <c r="AT69" s="299"/>
      <c r="AU69" s="299"/>
      <c r="AV69" s="299"/>
      <c r="AW69" s="299"/>
      <c r="AX69" s="299"/>
      <c r="AY69" s="139"/>
      <c r="AZ69" s="96"/>
      <c r="BA69" s="96"/>
      <c r="BB69" s="97"/>
      <c r="BC69" s="96"/>
      <c r="BD69" s="96"/>
      <c r="BE69" s="97"/>
      <c r="BF69" s="137"/>
      <c r="BG69" s="104">
        <v>24</v>
      </c>
      <c r="BH69" s="143" t="s">
        <v>161</v>
      </c>
      <c r="BI69" s="143"/>
      <c r="BJ69" s="144"/>
      <c r="BK69" s="143"/>
      <c r="BL69" s="143"/>
      <c r="BM69" s="144"/>
      <c r="BN69" s="143"/>
      <c r="BO69" s="139"/>
      <c r="BP69" s="96"/>
      <c r="BQ69" s="96"/>
      <c r="BR69" s="97"/>
      <c r="BS69" s="96"/>
      <c r="BT69" s="96"/>
      <c r="BU69" s="97"/>
      <c r="BV69" s="165"/>
      <c r="BW69" s="117"/>
      <c r="CE69" s="117"/>
      <c r="CL69" s="137"/>
    </row>
    <row r="70" spans="1:91" ht="12" customHeight="1">
      <c r="I70" s="183"/>
      <c r="Q70" s="113"/>
      <c r="W70" s="185"/>
      <c r="Z70" s="132" t="s">
        <v>161</v>
      </c>
      <c r="AA70" s="132"/>
      <c r="AB70" s="133"/>
      <c r="AC70" s="132"/>
      <c r="AD70" s="132"/>
      <c r="AE70" s="133"/>
      <c r="AF70" s="132"/>
      <c r="AG70" s="113"/>
      <c r="AP70" s="166"/>
      <c r="AQ70" s="303" t="str">
        <f>'[1]ordre sortie de tableau 32'!C34</f>
        <v>CTT Belley-Yenne</v>
      </c>
      <c r="AR70" s="303"/>
      <c r="AS70" s="303"/>
      <c r="AT70" s="303"/>
      <c r="AU70" s="303"/>
      <c r="AV70" s="303"/>
      <c r="AW70" s="303"/>
      <c r="AX70" s="309"/>
      <c r="AY70" s="139"/>
      <c r="AZ70" s="96"/>
      <c r="BA70" s="96"/>
      <c r="BB70" s="97"/>
      <c r="BC70" s="96"/>
      <c r="BD70" s="96"/>
      <c r="BE70" s="97"/>
      <c r="BF70" s="137"/>
      <c r="BG70" s="136"/>
      <c r="BH70" s="122" t="s">
        <v>161</v>
      </c>
      <c r="BI70" s="122"/>
      <c r="BJ70" s="86"/>
      <c r="BK70" s="122"/>
      <c r="BL70" s="122"/>
      <c r="BM70" s="86"/>
      <c r="BN70" s="122"/>
      <c r="BW70" s="117"/>
      <c r="CE70" s="117"/>
      <c r="CL70" s="137"/>
    </row>
    <row r="71" spans="1:91" ht="12" customHeight="1">
      <c r="I71" s="183"/>
      <c r="Q71" s="113"/>
      <c r="W71" s="185"/>
      <c r="AG71" s="113"/>
      <c r="AH71" s="302" t="str">
        <f>IF(AZ71="","",IF(AZ71=AR69,AR73,AR69))</f>
        <v>MAURY-HOURS Benjamin</v>
      </c>
      <c r="AI71" s="299"/>
      <c r="AJ71" s="299"/>
      <c r="AK71" s="299"/>
      <c r="AL71" s="299"/>
      <c r="AM71" s="299"/>
      <c r="AN71" s="300"/>
      <c r="AO71" s="92">
        <v>1</v>
      </c>
      <c r="AP71" s="104"/>
      <c r="AQ71" s="105">
        <v>12</v>
      </c>
      <c r="AR71" s="106" t="s">
        <v>160</v>
      </c>
      <c r="AS71" s="106"/>
      <c r="AT71" s="107">
        <v>5</v>
      </c>
      <c r="AU71" s="108" t="s">
        <v>161</v>
      </c>
      <c r="AV71" s="108"/>
      <c r="AW71" s="109" t="s">
        <v>161</v>
      </c>
      <c r="AX71" s="110"/>
      <c r="AY71" s="92">
        <v>1</v>
      </c>
      <c r="AZ71" s="302" t="str">
        <f>IF(OR(AQ69="",AQ73=""),"",IF(AQ69&gt;AQ73,AR69,AR73))</f>
        <v>BONARDAU Thierry</v>
      </c>
      <c r="BA71" s="299"/>
      <c r="BB71" s="299"/>
      <c r="BC71" s="299"/>
      <c r="BD71" s="299"/>
      <c r="BE71" s="299"/>
      <c r="BF71" s="300"/>
      <c r="BG71" s="117"/>
      <c r="BH71" s="90"/>
      <c r="BI71" s="90"/>
      <c r="BJ71" s="87"/>
      <c r="BK71" s="90"/>
      <c r="BL71" s="90"/>
      <c r="BM71" s="87"/>
      <c r="BN71" s="167"/>
      <c r="BV71" s="137"/>
      <c r="BW71" s="117"/>
      <c r="CE71" s="117"/>
      <c r="CL71" s="137"/>
    </row>
    <row r="72" spans="1:91" ht="12" customHeight="1">
      <c r="I72" s="183"/>
      <c r="P72" s="137"/>
      <c r="Q72" s="113"/>
      <c r="S72" s="100"/>
      <c r="T72" s="102"/>
      <c r="U72" s="101"/>
      <c r="V72" s="101"/>
      <c r="W72" s="102"/>
      <c r="AH72" s="132" t="s">
        <v>161</v>
      </c>
      <c r="AI72" s="132"/>
      <c r="AJ72" s="144"/>
      <c r="AK72" s="143"/>
      <c r="AL72" s="143"/>
      <c r="AM72" s="144"/>
      <c r="AN72" s="143"/>
      <c r="AO72" s="156">
        <v>23</v>
      </c>
      <c r="AP72" s="104"/>
      <c r="AQ72" s="114"/>
      <c r="AR72" s="100"/>
      <c r="AS72" s="100"/>
      <c r="AT72" s="115"/>
      <c r="AU72" s="100"/>
      <c r="AV72" s="100"/>
      <c r="AW72" s="115"/>
      <c r="AX72" s="116"/>
      <c r="AY72" s="142">
        <v>24</v>
      </c>
      <c r="AZ72" s="143" t="s">
        <v>161</v>
      </c>
      <c r="BA72" s="143"/>
      <c r="BB72" s="144"/>
      <c r="BC72" s="143"/>
      <c r="BD72" s="143"/>
      <c r="BE72" s="144"/>
      <c r="BF72" s="143"/>
      <c r="BH72" s="137"/>
      <c r="BI72" s="137"/>
      <c r="BJ72" s="140"/>
      <c r="BK72" s="137"/>
      <c r="BL72" s="137"/>
      <c r="BM72" s="140"/>
      <c r="BN72" s="137"/>
      <c r="BV72" s="137"/>
      <c r="BW72" s="117"/>
      <c r="CE72" s="117"/>
      <c r="CL72" s="137"/>
    </row>
    <row r="73" spans="1:91" ht="12" customHeight="1">
      <c r="I73" s="183"/>
      <c r="P73" s="137"/>
      <c r="Q73" s="113"/>
      <c r="Z73" s="96"/>
      <c r="AO73" s="158"/>
      <c r="AP73" s="169">
        <v>24</v>
      </c>
      <c r="AQ73" s="92">
        <v>0</v>
      </c>
      <c r="AR73" s="302" t="str">
        <f>'[1]ordre sortie de tableau 32'!B13</f>
        <v>MAURY-HOURS Benjamin</v>
      </c>
      <c r="AS73" s="299"/>
      <c r="AT73" s="299"/>
      <c r="AU73" s="299"/>
      <c r="AV73" s="299"/>
      <c r="AW73" s="299"/>
      <c r="AX73" s="300"/>
      <c r="AY73" s="136"/>
      <c r="AZ73" s="122" t="s">
        <v>161</v>
      </c>
      <c r="BA73" s="122"/>
      <c r="BB73" s="86"/>
      <c r="BC73" s="122"/>
      <c r="BD73" s="122"/>
      <c r="BE73" s="86"/>
      <c r="BF73" s="122"/>
      <c r="BV73" s="137"/>
      <c r="BW73" s="117"/>
      <c r="CE73" s="117"/>
      <c r="CL73" s="137"/>
    </row>
    <row r="74" spans="1:91" ht="12" customHeight="1">
      <c r="I74" s="183"/>
      <c r="J74" s="302" t="str">
        <f>IF(OR(Y62="",Y86=""),"",IF(Y62&gt;Y86,R62,R86))</f>
        <v>MAURY-HOURS Benjamin</v>
      </c>
      <c r="K74" s="299"/>
      <c r="L74" s="299"/>
      <c r="M74" s="299"/>
      <c r="N74" s="299"/>
      <c r="O74" s="299"/>
      <c r="P74" s="300"/>
      <c r="Q74" s="92">
        <v>1</v>
      </c>
      <c r="R74" s="106" t="s">
        <v>160</v>
      </c>
      <c r="S74" s="106"/>
      <c r="T74" s="107">
        <v>10</v>
      </c>
      <c r="U74" s="108" t="s">
        <v>161</v>
      </c>
      <c r="V74" s="108"/>
      <c r="W74" s="109" t="s">
        <v>161</v>
      </c>
      <c r="X74" s="124"/>
      <c r="Y74" s="171">
        <v>46</v>
      </c>
      <c r="AQ74" s="319" t="str">
        <f>'[1]ordre sortie de tableau 32'!C13</f>
        <v>CTT Belley-Yenne</v>
      </c>
      <c r="AR74" s="319"/>
      <c r="AS74" s="319"/>
      <c r="AT74" s="319"/>
      <c r="AU74" s="319"/>
      <c r="AV74" s="319"/>
      <c r="AW74" s="319"/>
      <c r="AX74" s="319"/>
      <c r="BO74" s="171">
        <v>30</v>
      </c>
      <c r="BP74" s="106" t="s">
        <v>160</v>
      </c>
      <c r="BQ74" s="106"/>
      <c r="BR74" s="107">
        <v>1</v>
      </c>
      <c r="BS74" s="108" t="s">
        <v>161</v>
      </c>
      <c r="BT74" s="108"/>
      <c r="BU74" s="109" t="s">
        <v>161</v>
      </c>
      <c r="BV74" s="124"/>
      <c r="BW74" s="92">
        <v>1</v>
      </c>
      <c r="BX74" s="302" t="str">
        <f>IF(OR(BO62="",BO86=""),"",IF(BO62&gt;BO86,BP62,BP86))</f>
        <v>SCHLOEDER Jean-Rémi</v>
      </c>
      <c r="BY74" s="299"/>
      <c r="BZ74" s="299"/>
      <c r="CA74" s="299"/>
      <c r="CB74" s="299"/>
      <c r="CC74" s="299"/>
      <c r="CD74" s="300"/>
      <c r="CE74" s="117"/>
      <c r="CL74" s="137"/>
    </row>
    <row r="75" spans="1:91" ht="12" customHeight="1">
      <c r="I75" s="80"/>
      <c r="J75" s="175" t="s">
        <v>161</v>
      </c>
      <c r="K75" s="175"/>
      <c r="L75" s="176"/>
      <c r="M75" s="175"/>
      <c r="N75" s="175"/>
      <c r="O75" s="176"/>
      <c r="P75" s="175"/>
      <c r="Q75" s="118">
        <v>30</v>
      </c>
      <c r="AP75" s="173">
        <v>25</v>
      </c>
      <c r="AQ75" s="92">
        <v>1</v>
      </c>
      <c r="AR75" s="302" t="str">
        <f>'[1]ordre sortie de tableau 32'!B14</f>
        <v>NICOLLET Sébastien</v>
      </c>
      <c r="AS75" s="299"/>
      <c r="AT75" s="299"/>
      <c r="AU75" s="299"/>
      <c r="AV75" s="299"/>
      <c r="AW75" s="299"/>
      <c r="AX75" s="299"/>
      <c r="BV75" s="137"/>
      <c r="BW75" s="104">
        <v>32</v>
      </c>
      <c r="BX75" s="122" t="s">
        <v>161</v>
      </c>
      <c r="BY75" s="122"/>
      <c r="BZ75" s="86"/>
      <c r="CA75" s="122"/>
      <c r="CB75" s="122"/>
      <c r="CC75" s="86"/>
      <c r="CD75" s="122"/>
      <c r="CL75" s="137"/>
    </row>
    <row r="76" spans="1:91" ht="12" customHeight="1">
      <c r="I76" s="80"/>
      <c r="J76" s="132" t="s">
        <v>161</v>
      </c>
      <c r="K76" s="132"/>
      <c r="L76" s="133"/>
      <c r="M76" s="132"/>
      <c r="N76" s="132"/>
      <c r="O76" s="133"/>
      <c r="P76" s="132"/>
      <c r="Q76" s="113"/>
      <c r="AO76" s="156">
        <v>26</v>
      </c>
      <c r="AP76" s="166"/>
      <c r="AQ76" s="303" t="str">
        <f>'[1]ordre sortie de tableau 32'!C14</f>
        <v>Assoc. Les Belledonnes</v>
      </c>
      <c r="AR76" s="303"/>
      <c r="AS76" s="303"/>
      <c r="AT76" s="303"/>
      <c r="AU76" s="303"/>
      <c r="AV76" s="303"/>
      <c r="AW76" s="303"/>
      <c r="AX76" s="309"/>
      <c r="AY76" s="142">
        <v>25</v>
      </c>
      <c r="AZ76" s="100"/>
      <c r="BA76" s="101"/>
      <c r="BB76" s="102"/>
      <c r="BC76" s="101"/>
      <c r="BD76" s="101"/>
      <c r="BE76" s="102"/>
      <c r="BF76" s="103"/>
      <c r="BV76" s="137"/>
      <c r="BW76" s="136"/>
      <c r="BX76" s="122" t="s">
        <v>161</v>
      </c>
      <c r="BY76" s="122"/>
      <c r="BZ76" s="86"/>
      <c r="CA76" s="122"/>
      <c r="CB76" s="122"/>
      <c r="CC76" s="86"/>
      <c r="CD76" s="122"/>
      <c r="CM76" s="187"/>
    </row>
    <row r="77" spans="1:91" ht="12" customHeight="1">
      <c r="I77" s="80"/>
      <c r="J77" s="137"/>
      <c r="K77" s="137"/>
      <c r="L77" s="140"/>
      <c r="M77" s="137"/>
      <c r="N77" s="137"/>
      <c r="O77" s="140"/>
      <c r="P77" s="137"/>
      <c r="Q77" s="158"/>
      <c r="S77" s="101"/>
      <c r="T77" s="102"/>
      <c r="U77" s="101"/>
      <c r="V77" s="101"/>
      <c r="W77" s="102"/>
      <c r="X77" s="101"/>
      <c r="Y77" s="103"/>
      <c r="AH77" s="299" t="str">
        <f>IF(AZ77="","",IF(AZ77=AR75,AR79,AR75))</f>
        <v>DEHONGHER Eric</v>
      </c>
      <c r="AI77" s="299"/>
      <c r="AJ77" s="299"/>
      <c r="AK77" s="299"/>
      <c r="AL77" s="299"/>
      <c r="AM77" s="299"/>
      <c r="AN77" s="300"/>
      <c r="AO77" s="92">
        <v>0</v>
      </c>
      <c r="AP77" s="104"/>
      <c r="AQ77" s="105">
        <v>13</v>
      </c>
      <c r="AR77" s="106" t="s">
        <v>160</v>
      </c>
      <c r="AS77" s="106"/>
      <c r="AT77" s="107">
        <v>4</v>
      </c>
      <c r="AU77" s="108" t="s">
        <v>161</v>
      </c>
      <c r="AV77" s="108"/>
      <c r="AW77" s="109" t="s">
        <v>161</v>
      </c>
      <c r="AX77" s="110"/>
      <c r="AY77" s="92">
        <v>1</v>
      </c>
      <c r="AZ77" s="302" t="str">
        <f>IF(AQ75="","",IF(AQ75&gt;AQ79,AR75,AR79))</f>
        <v>NICOLLET Sébastien</v>
      </c>
      <c r="BA77" s="299"/>
      <c r="BB77" s="299"/>
      <c r="BC77" s="299"/>
      <c r="BD77" s="299"/>
      <c r="BE77" s="299"/>
      <c r="BF77" s="299"/>
      <c r="BV77" s="137"/>
      <c r="BW77" s="188"/>
      <c r="CD77" s="137"/>
      <c r="CE77" s="137"/>
      <c r="CF77" s="137"/>
      <c r="CL77" s="137"/>
    </row>
    <row r="78" spans="1:91" ht="12" customHeight="1">
      <c r="A78" s="179">
        <v>18</v>
      </c>
      <c r="B78" s="318" t="str">
        <f>IF(OR(Q26="",Q74=""),"",IF(Q26&gt;Q74,J74,J26))</f>
        <v>PERRUISSET Jérôme</v>
      </c>
      <c r="C78" s="318"/>
      <c r="D78" s="318"/>
      <c r="E78" s="318"/>
      <c r="F78" s="318"/>
      <c r="G78" s="318"/>
      <c r="H78" s="318"/>
      <c r="I78" s="318"/>
      <c r="J78" s="189"/>
      <c r="K78" s="189"/>
      <c r="L78" s="190"/>
      <c r="M78" s="189"/>
      <c r="N78" s="189"/>
      <c r="O78" s="190"/>
      <c r="P78" s="189"/>
      <c r="Q78" s="158"/>
      <c r="S78" s="100"/>
      <c r="T78" s="102"/>
      <c r="U78" s="101"/>
      <c r="V78" s="101"/>
      <c r="W78" s="102"/>
      <c r="X78" s="101"/>
      <c r="Y78" s="103"/>
      <c r="AG78" s="113"/>
      <c r="AH78" s="132" t="s">
        <v>161</v>
      </c>
      <c r="AI78" s="132"/>
      <c r="AJ78" s="133"/>
      <c r="AK78" s="132"/>
      <c r="AL78" s="132"/>
      <c r="AM78" s="133"/>
      <c r="AN78" s="132"/>
      <c r="AO78" s="153"/>
      <c r="AP78" s="104"/>
      <c r="AQ78" s="114"/>
      <c r="AR78" s="100"/>
      <c r="AS78" s="100"/>
      <c r="AT78" s="115"/>
      <c r="AU78" s="100"/>
      <c r="AV78" s="100"/>
      <c r="AW78" s="115"/>
      <c r="AX78" s="116"/>
      <c r="AY78" s="131"/>
      <c r="AZ78" s="122" t="s">
        <v>161</v>
      </c>
      <c r="BA78" s="122"/>
      <c r="BB78" s="86"/>
      <c r="BC78" s="122"/>
      <c r="BD78" s="122"/>
      <c r="BE78" s="86"/>
      <c r="BF78" s="122"/>
      <c r="BG78" s="117"/>
      <c r="BV78" s="137"/>
      <c r="BW78" s="117"/>
      <c r="CD78" s="137"/>
      <c r="CE78" s="299" t="str">
        <f>IF(OR(BW26="",BW74=""),"",IF(BW26&lt;BW74,BX26,BX74))</f>
        <v>CHOMEL Yvan</v>
      </c>
      <c r="CF78" s="299"/>
      <c r="CG78" s="299"/>
      <c r="CH78" s="299"/>
      <c r="CI78" s="299"/>
      <c r="CJ78" s="299"/>
      <c r="CK78" s="299"/>
      <c r="CL78" s="299"/>
      <c r="CM78" s="182">
        <v>2</v>
      </c>
    </row>
    <row r="79" spans="1:91" ht="12" customHeight="1">
      <c r="B79" s="132" t="s">
        <v>161</v>
      </c>
      <c r="C79" s="132"/>
      <c r="D79" s="132"/>
      <c r="E79" s="132"/>
      <c r="F79" s="132"/>
      <c r="G79" s="132"/>
      <c r="H79" s="132"/>
      <c r="I79" s="80"/>
      <c r="P79" s="137"/>
      <c r="Q79" s="113"/>
      <c r="Z79" s="96"/>
      <c r="AG79" s="118">
        <v>27</v>
      </c>
      <c r="AP79" s="120">
        <v>26</v>
      </c>
      <c r="AQ79" s="92">
        <v>0</v>
      </c>
      <c r="AR79" s="302" t="str">
        <f>'[1]ordre sortie de tableau 32'!B33</f>
        <v>DEHONGHER Eric</v>
      </c>
      <c r="AS79" s="299"/>
      <c r="AT79" s="299"/>
      <c r="AU79" s="299"/>
      <c r="AV79" s="299"/>
      <c r="AW79" s="299"/>
      <c r="AX79" s="300"/>
      <c r="AY79" s="136"/>
      <c r="AZ79" s="122" t="s">
        <v>161</v>
      </c>
      <c r="BA79" s="122"/>
      <c r="BB79" s="86"/>
      <c r="BC79" s="122"/>
      <c r="BD79" s="122"/>
      <c r="BE79" s="86"/>
      <c r="BF79" s="122"/>
      <c r="BG79" s="104">
        <v>25</v>
      </c>
      <c r="BV79" s="137"/>
      <c r="BW79" s="117"/>
      <c r="CD79" s="137"/>
      <c r="CE79" s="167"/>
      <c r="CF79" s="122" t="s">
        <v>161</v>
      </c>
      <c r="CG79" s="122"/>
      <c r="CH79" s="122"/>
      <c r="CI79" s="122"/>
      <c r="CJ79" s="122"/>
      <c r="CK79" s="122"/>
      <c r="CL79" s="122"/>
    </row>
    <row r="80" spans="1:91" ht="12" customHeight="1">
      <c r="B80" s="96"/>
      <c r="C80" s="96"/>
      <c r="D80" s="96"/>
      <c r="E80" s="96"/>
      <c r="F80" s="96"/>
      <c r="G80" s="96"/>
      <c r="H80" s="96"/>
      <c r="I80" s="80"/>
      <c r="J80" s="159"/>
      <c r="K80" s="159"/>
      <c r="L80" s="160"/>
      <c r="M80" s="159"/>
      <c r="N80" s="159"/>
      <c r="O80" s="160"/>
      <c r="P80" s="137"/>
      <c r="Q80" s="113"/>
      <c r="Z80" s="299" t="str">
        <f>IF(OR(AO77="",AO83=""),"",IF(AO77&gt;AO83,AH77,AH83))</f>
        <v>BERNEL Jean-Marc</v>
      </c>
      <c r="AA80" s="299"/>
      <c r="AB80" s="299"/>
      <c r="AC80" s="299"/>
      <c r="AD80" s="299"/>
      <c r="AE80" s="299"/>
      <c r="AF80" s="300"/>
      <c r="AG80" s="92">
        <v>0</v>
      </c>
      <c r="AH80" s="106" t="s">
        <v>160</v>
      </c>
      <c r="AI80" s="106"/>
      <c r="AJ80" s="107">
        <v>13</v>
      </c>
      <c r="AK80" s="108" t="s">
        <v>161</v>
      </c>
      <c r="AL80" s="108"/>
      <c r="AM80" s="109" t="s">
        <v>161</v>
      </c>
      <c r="AN80" s="124"/>
      <c r="AO80" s="162">
        <v>39</v>
      </c>
      <c r="AQ80" s="303" t="str">
        <f>'[1]ordre sortie de tableau 32'!C33</f>
        <v>Ping Rochettois</v>
      </c>
      <c r="AR80" s="303"/>
      <c r="AS80" s="303"/>
      <c r="AT80" s="303"/>
      <c r="AU80" s="303"/>
      <c r="AV80" s="303"/>
      <c r="AW80" s="303"/>
      <c r="AX80" s="303"/>
      <c r="AY80" s="126">
        <v>23</v>
      </c>
      <c r="AZ80" s="106" t="s">
        <v>160</v>
      </c>
      <c r="BA80" s="106"/>
      <c r="BB80" s="107">
        <v>7</v>
      </c>
      <c r="BC80" s="108"/>
      <c r="BD80" s="108"/>
      <c r="BE80" s="109" t="s">
        <v>161</v>
      </c>
      <c r="BF80" s="124"/>
      <c r="BG80" s="92">
        <v>0</v>
      </c>
      <c r="BH80" s="302" t="str">
        <f>IF(OR(AY77="",AY83=""),"",IF(AY77&gt;AY83,AZ77,AZ83))</f>
        <v>NICOLLET Sébastien</v>
      </c>
      <c r="BI80" s="299"/>
      <c r="BJ80" s="299"/>
      <c r="BK80" s="299"/>
      <c r="BL80" s="299"/>
      <c r="BM80" s="299"/>
      <c r="BN80" s="299"/>
      <c r="BW80" s="117"/>
      <c r="CD80" s="137"/>
      <c r="CE80" s="137"/>
      <c r="CF80" s="137"/>
      <c r="CL80" s="137"/>
    </row>
    <row r="81" spans="9:91" ht="12" customHeight="1">
      <c r="I81" s="80"/>
      <c r="Q81" s="113"/>
      <c r="Y81" s="113"/>
      <c r="Z81" s="132" t="s">
        <v>161</v>
      </c>
      <c r="AA81" s="132"/>
      <c r="AB81" s="133"/>
      <c r="AC81" s="132"/>
      <c r="AD81" s="132"/>
      <c r="AE81" s="133"/>
      <c r="AF81" s="132"/>
      <c r="AG81" s="113"/>
      <c r="AP81" s="130">
        <v>27</v>
      </c>
      <c r="AQ81" s="92">
        <v>1</v>
      </c>
      <c r="AR81" s="302" t="str">
        <f>'[1]ordre sortie de tableau 32'!B30</f>
        <v>COMYN Jean-Christophe</v>
      </c>
      <c r="AS81" s="299"/>
      <c r="AT81" s="299"/>
      <c r="AU81" s="299"/>
      <c r="AV81" s="299"/>
      <c r="AW81" s="299"/>
      <c r="AX81" s="299"/>
      <c r="AY81" s="114"/>
      <c r="AZ81" s="101"/>
      <c r="BA81" s="101"/>
      <c r="BB81" s="102"/>
      <c r="BC81" s="101"/>
      <c r="BD81" s="101"/>
      <c r="BE81" s="102"/>
      <c r="BF81" s="103"/>
      <c r="BG81" s="131"/>
      <c r="BH81" s="122" t="s">
        <v>161</v>
      </c>
      <c r="BI81" s="122"/>
      <c r="BJ81" s="86"/>
      <c r="BK81" s="122"/>
      <c r="BL81" s="122"/>
      <c r="BM81" s="86"/>
      <c r="BN81" s="122"/>
      <c r="BO81" s="117"/>
      <c r="BW81" s="117"/>
      <c r="CD81" s="137"/>
      <c r="CE81" s="137"/>
      <c r="CF81" s="137"/>
      <c r="CL81" s="137"/>
    </row>
    <row r="82" spans="9:91" ht="12" customHeight="1">
      <c r="I82" s="80"/>
      <c r="Q82" s="113"/>
      <c r="R82" s="139"/>
      <c r="S82" s="96"/>
      <c r="T82" s="97"/>
      <c r="U82" s="96"/>
      <c r="V82" s="96"/>
      <c r="W82" s="97"/>
      <c r="X82" s="96"/>
      <c r="Y82" s="127"/>
      <c r="Z82" s="132" t="s">
        <v>161</v>
      </c>
      <c r="AA82" s="132"/>
      <c r="AB82" s="133"/>
      <c r="AC82" s="132"/>
      <c r="AD82" s="132"/>
      <c r="AE82" s="133"/>
      <c r="AF82" s="132"/>
      <c r="AG82" s="113"/>
      <c r="AH82" s="96"/>
      <c r="AI82" s="96"/>
      <c r="AJ82" s="97"/>
      <c r="AK82" s="96"/>
      <c r="AL82" s="96"/>
      <c r="AM82" s="97"/>
      <c r="AN82" s="167"/>
      <c r="AO82" s="153"/>
      <c r="AQ82" s="303" t="str">
        <f>'[1]ordre sortie de tableau 32'!C30</f>
        <v>Assoc. Les Belledonnes</v>
      </c>
      <c r="AR82" s="303"/>
      <c r="AS82" s="303"/>
      <c r="AT82" s="303"/>
      <c r="AU82" s="303"/>
      <c r="AV82" s="303"/>
      <c r="AW82" s="303"/>
      <c r="AX82" s="309"/>
      <c r="AY82" s="135"/>
      <c r="AZ82" s="100"/>
      <c r="BA82" s="101"/>
      <c r="BB82" s="102"/>
      <c r="BC82" s="101"/>
      <c r="BD82" s="101"/>
      <c r="BE82" s="102"/>
      <c r="BF82" s="103"/>
      <c r="BG82" s="136"/>
      <c r="BH82" s="122" t="s">
        <v>161</v>
      </c>
      <c r="BI82" s="122"/>
      <c r="BJ82" s="86"/>
      <c r="BK82" s="122"/>
      <c r="BL82" s="122"/>
      <c r="BM82" s="86"/>
      <c r="BN82" s="122"/>
      <c r="BO82" s="117"/>
      <c r="BW82" s="117"/>
      <c r="CD82" s="137"/>
      <c r="CE82" s="137"/>
      <c r="CF82" s="137"/>
      <c r="CL82" s="137"/>
    </row>
    <row r="83" spans="9:91" ht="12" customHeight="1">
      <c r="I83" s="80"/>
      <c r="Q83" s="113"/>
      <c r="R83" s="139"/>
      <c r="S83" s="96"/>
      <c r="T83" s="97"/>
      <c r="U83" s="96"/>
      <c r="V83" s="96"/>
      <c r="W83" s="97"/>
      <c r="X83" s="96"/>
      <c r="Y83" s="127"/>
      <c r="AG83" s="113"/>
      <c r="AH83" s="302" t="str">
        <f>IF(AZ83="","",IF(AZ83=AR81,AR85,AR81))</f>
        <v>BERNEL Jean-Marc</v>
      </c>
      <c r="AI83" s="299"/>
      <c r="AJ83" s="299"/>
      <c r="AK83" s="299"/>
      <c r="AL83" s="299"/>
      <c r="AM83" s="299"/>
      <c r="AN83" s="300"/>
      <c r="AO83" s="92">
        <v>1</v>
      </c>
      <c r="AQ83" s="125">
        <v>14</v>
      </c>
      <c r="AR83" s="106" t="s">
        <v>160</v>
      </c>
      <c r="AS83" s="106"/>
      <c r="AT83" s="107">
        <v>3</v>
      </c>
      <c r="AU83" s="108" t="s">
        <v>161</v>
      </c>
      <c r="AV83" s="108"/>
      <c r="AW83" s="109" t="s">
        <v>161</v>
      </c>
      <c r="AX83" s="124"/>
      <c r="AY83" s="92">
        <v>0</v>
      </c>
      <c r="AZ83" s="302" t="str">
        <f>IF(OR(AQ81="",AQ85=""),"",IF(AQ81&gt;AQ85,AR81,AR85))</f>
        <v>COMYN Jean-Christophe</v>
      </c>
      <c r="BA83" s="299"/>
      <c r="BB83" s="299"/>
      <c r="BC83" s="299"/>
      <c r="BD83" s="299"/>
      <c r="BE83" s="299"/>
      <c r="BF83" s="300"/>
      <c r="BG83" s="117"/>
      <c r="BN83" s="137"/>
      <c r="BO83" s="117"/>
      <c r="BW83" s="117"/>
      <c r="CD83" s="137"/>
      <c r="CE83" s="137"/>
      <c r="CF83" s="137"/>
      <c r="CL83" s="137"/>
    </row>
    <row r="84" spans="9:91" ht="12" customHeight="1">
      <c r="I84" s="80"/>
      <c r="Q84" s="113"/>
      <c r="R84" s="139"/>
      <c r="S84" s="100"/>
      <c r="T84" s="102"/>
      <c r="U84" s="101"/>
      <c r="V84" s="101"/>
      <c r="W84" s="102"/>
      <c r="X84" s="101"/>
      <c r="Y84" s="191"/>
      <c r="AG84" s="114"/>
      <c r="AH84" s="132" t="s">
        <v>161</v>
      </c>
      <c r="AI84" s="132"/>
      <c r="AJ84" s="133"/>
      <c r="AK84" s="132"/>
      <c r="AL84" s="132"/>
      <c r="AM84" s="133"/>
      <c r="AN84" s="132"/>
      <c r="AO84" s="156">
        <v>27</v>
      </c>
      <c r="AQ84" s="114"/>
      <c r="AR84" s="100"/>
      <c r="AS84" s="100"/>
      <c r="AT84" s="115"/>
      <c r="AU84" s="100"/>
      <c r="AV84" s="100"/>
      <c r="AW84" s="115"/>
      <c r="AX84" s="141"/>
      <c r="AY84" s="142">
        <v>28</v>
      </c>
      <c r="AZ84" s="143" t="s">
        <v>161</v>
      </c>
      <c r="BA84" s="143"/>
      <c r="BB84" s="144"/>
      <c r="BC84" s="143"/>
      <c r="BD84" s="143"/>
      <c r="BE84" s="144"/>
      <c r="BF84" s="143"/>
      <c r="BG84" s="137"/>
      <c r="BN84" s="137"/>
      <c r="BO84" s="117"/>
      <c r="BW84" s="117"/>
      <c r="CD84" s="137"/>
      <c r="CE84" s="137"/>
      <c r="CF84" s="137"/>
      <c r="CL84" s="137"/>
    </row>
    <row r="85" spans="9:91" ht="12" customHeight="1">
      <c r="I85" s="80"/>
      <c r="Q85" s="113"/>
      <c r="R85" s="139"/>
      <c r="Y85" s="113"/>
      <c r="AG85" s="114"/>
      <c r="AO85" s="158"/>
      <c r="AP85" s="146">
        <v>28</v>
      </c>
      <c r="AQ85" s="92">
        <v>0</v>
      </c>
      <c r="AR85" s="302" t="str">
        <f>'[1]ordre sortie de tableau 32'!B17</f>
        <v>BERNEL Jean-Marc</v>
      </c>
      <c r="AS85" s="299"/>
      <c r="AT85" s="299"/>
      <c r="AU85" s="299"/>
      <c r="AV85" s="299"/>
      <c r="AW85" s="299"/>
      <c r="AX85" s="300"/>
      <c r="AY85" s="136"/>
      <c r="AZ85" s="122" t="s">
        <v>161</v>
      </c>
      <c r="BA85" s="122"/>
      <c r="BB85" s="86"/>
      <c r="BC85" s="122"/>
      <c r="BD85" s="122"/>
      <c r="BE85" s="86"/>
      <c r="BF85" s="122"/>
      <c r="BG85" s="137"/>
      <c r="BN85" s="137"/>
      <c r="BO85" s="117"/>
      <c r="BW85" s="117"/>
      <c r="CD85" s="137"/>
      <c r="CE85" s="137"/>
      <c r="CF85" s="137"/>
      <c r="CL85" s="137"/>
    </row>
    <row r="86" spans="9:91" ht="12" customHeight="1">
      <c r="I86" s="80"/>
      <c r="Q86" s="113"/>
      <c r="R86" s="302" t="str">
        <f>IF(OR(AG80="",AG92=""),"",IF(AG80&gt;AG92,Z80,Z92))</f>
        <v>GERMANAZ Nadine</v>
      </c>
      <c r="S86" s="299"/>
      <c r="T86" s="299"/>
      <c r="U86" s="299"/>
      <c r="V86" s="299"/>
      <c r="W86" s="299"/>
      <c r="X86" s="300"/>
      <c r="Y86" s="92">
        <v>0</v>
      </c>
      <c r="Z86" s="106" t="s">
        <v>160</v>
      </c>
      <c r="AA86" s="106"/>
      <c r="AB86" s="107">
        <v>10</v>
      </c>
      <c r="AC86" s="108" t="s">
        <v>161</v>
      </c>
      <c r="AD86" s="108"/>
      <c r="AE86" s="109" t="s">
        <v>161</v>
      </c>
      <c r="AF86" s="124"/>
      <c r="AG86" s="147">
        <v>44</v>
      </c>
      <c r="AQ86" s="319" t="str">
        <f>'[1]ordre sortie de tableau 32'!C17</f>
        <v>Assoc. Les Belledonnes</v>
      </c>
      <c r="AR86" s="319"/>
      <c r="AS86" s="319"/>
      <c r="AT86" s="319"/>
      <c r="AU86" s="319"/>
      <c r="AV86" s="319"/>
      <c r="AW86" s="319"/>
      <c r="AX86" s="319"/>
      <c r="AY86" s="141"/>
      <c r="AZ86" s="149"/>
      <c r="BA86" s="149"/>
      <c r="BB86" s="150"/>
      <c r="BC86" s="151"/>
      <c r="BD86" s="151"/>
      <c r="BE86" s="150"/>
      <c r="BF86" s="149"/>
      <c r="BG86" s="152">
        <v>28</v>
      </c>
      <c r="BH86" s="106" t="s">
        <v>160</v>
      </c>
      <c r="BI86" s="106"/>
      <c r="BJ86" s="107">
        <v>2</v>
      </c>
      <c r="BK86" s="108" t="s">
        <v>161</v>
      </c>
      <c r="BL86" s="108"/>
      <c r="BM86" s="109" t="s">
        <v>161</v>
      </c>
      <c r="BN86" s="124"/>
      <c r="BO86" s="92">
        <v>1</v>
      </c>
      <c r="BP86" s="302" t="str">
        <f>IF(OR(BG80="",BG92=""),"",IF(BG80&gt;BG92,BH80,BH92))</f>
        <v>SCHLOEDER Jean-Rémi</v>
      </c>
      <c r="BQ86" s="299"/>
      <c r="BR86" s="299"/>
      <c r="BS86" s="299"/>
      <c r="BT86" s="299"/>
      <c r="BU86" s="299"/>
      <c r="BV86" s="300"/>
      <c r="BW86" s="117"/>
      <c r="CD86" s="137"/>
      <c r="CE86" s="137"/>
      <c r="CF86" s="137"/>
      <c r="CL86" s="137"/>
    </row>
    <row r="87" spans="9:91" ht="12" customHeight="1">
      <c r="I87" s="80"/>
      <c r="R87" s="175" t="s">
        <v>161</v>
      </c>
      <c r="S87" s="175"/>
      <c r="T87" s="176"/>
      <c r="U87" s="175"/>
      <c r="V87" s="175"/>
      <c r="W87" s="176"/>
      <c r="X87" s="175"/>
      <c r="Y87" s="118">
        <v>30</v>
      </c>
      <c r="AO87" s="192"/>
      <c r="AP87" s="146">
        <v>29</v>
      </c>
      <c r="AQ87" s="92">
        <v>1</v>
      </c>
      <c r="AR87" s="302" t="str">
        <f>'[1]ordre sortie de tableau 32'!B22</f>
        <v>FUNTEN Pascal</v>
      </c>
      <c r="AS87" s="299"/>
      <c r="AT87" s="299"/>
      <c r="AU87" s="299"/>
      <c r="AV87" s="299"/>
      <c r="AW87" s="299"/>
      <c r="AX87" s="299"/>
      <c r="AY87" s="114"/>
      <c r="AZ87" s="101"/>
      <c r="BA87" s="101"/>
      <c r="BB87" s="102"/>
      <c r="BC87" s="101"/>
      <c r="BD87" s="101"/>
      <c r="BE87" s="102"/>
      <c r="BF87" s="103"/>
      <c r="BN87" s="137"/>
      <c r="BO87" s="104">
        <v>32</v>
      </c>
      <c r="BP87" s="143" t="s">
        <v>161</v>
      </c>
      <c r="BQ87" s="143"/>
      <c r="BR87" s="144"/>
      <c r="BS87" s="143"/>
      <c r="BT87" s="143"/>
      <c r="BU87" s="144"/>
      <c r="BV87" s="143"/>
      <c r="CD87" s="137"/>
      <c r="CE87" s="137"/>
      <c r="CF87" s="137"/>
      <c r="CL87" s="137"/>
    </row>
    <row r="88" spans="9:91" ht="12" customHeight="1">
      <c r="I88" s="80"/>
      <c r="R88" s="193" t="s">
        <v>161</v>
      </c>
      <c r="S88" s="320"/>
      <c r="T88" s="320"/>
      <c r="U88" s="320"/>
      <c r="V88" s="320"/>
      <c r="W88" s="320"/>
      <c r="X88" s="320"/>
      <c r="Y88" s="113"/>
      <c r="AO88" s="156">
        <v>30</v>
      </c>
      <c r="AQ88" s="303" t="str">
        <f>'[1]ordre sortie de tableau 32'!C22</f>
        <v>Chambéry TT</v>
      </c>
      <c r="AR88" s="303"/>
      <c r="AS88" s="303"/>
      <c r="AT88" s="303"/>
      <c r="AU88" s="303"/>
      <c r="AV88" s="303"/>
      <c r="AW88" s="303"/>
      <c r="AX88" s="309"/>
      <c r="AY88" s="142">
        <v>29</v>
      </c>
      <c r="AZ88" s="100"/>
      <c r="BA88" s="101"/>
      <c r="BB88" s="102"/>
      <c r="BC88" s="101"/>
      <c r="BD88" s="101"/>
      <c r="BE88" s="102"/>
      <c r="BF88" s="103"/>
      <c r="BN88" s="137"/>
      <c r="BO88" s="136"/>
      <c r="BP88" s="321" t="s">
        <v>161</v>
      </c>
      <c r="BQ88" s="321"/>
      <c r="BR88" s="321"/>
      <c r="BS88" s="321"/>
      <c r="BT88" s="321"/>
      <c r="BU88" s="321"/>
      <c r="BV88" s="122"/>
      <c r="CD88" s="137"/>
      <c r="CE88" s="137"/>
      <c r="CF88" s="137"/>
      <c r="CL88" s="137"/>
    </row>
    <row r="89" spans="9:91" ht="12" customHeight="1">
      <c r="I89" s="80"/>
      <c r="R89" s="139"/>
      <c r="S89" s="320"/>
      <c r="T89" s="320"/>
      <c r="U89" s="320"/>
      <c r="V89" s="320"/>
      <c r="W89" s="320"/>
      <c r="X89" s="320"/>
      <c r="Y89" s="158"/>
      <c r="AH89" s="299" t="str">
        <f>IF(AZ89="","",IF(AZ89=AR87,AR91,AR87))</f>
        <v>FLAMMIER Candice</v>
      </c>
      <c r="AI89" s="299"/>
      <c r="AJ89" s="299"/>
      <c r="AK89" s="299"/>
      <c r="AL89" s="299"/>
      <c r="AM89" s="299"/>
      <c r="AN89" s="300"/>
      <c r="AO89" s="92">
        <v>0</v>
      </c>
      <c r="AQ89" s="125">
        <v>15</v>
      </c>
      <c r="AR89" s="106" t="s">
        <v>160</v>
      </c>
      <c r="AS89" s="106"/>
      <c r="AT89" s="107">
        <v>2</v>
      </c>
      <c r="AU89" s="108" t="s">
        <v>161</v>
      </c>
      <c r="AV89" s="108"/>
      <c r="AW89" s="109" t="s">
        <v>161</v>
      </c>
      <c r="AX89" s="124"/>
      <c r="AY89" s="92">
        <v>0</v>
      </c>
      <c r="AZ89" s="302" t="str">
        <f>IF(OR(AQ87="",AQ91=""),"",IF(AQ87&gt;AQ91,AR87,AR91))</f>
        <v>FUNTEN Pascal</v>
      </c>
      <c r="BA89" s="299"/>
      <c r="BB89" s="299"/>
      <c r="BC89" s="299"/>
      <c r="BD89" s="299"/>
      <c r="BE89" s="299"/>
      <c r="BF89" s="299"/>
      <c r="BN89" s="137"/>
      <c r="BO89" s="117"/>
      <c r="BP89" s="321"/>
      <c r="BQ89" s="321"/>
      <c r="BR89" s="321"/>
      <c r="BS89" s="321"/>
      <c r="BT89" s="321"/>
      <c r="BU89" s="321"/>
      <c r="BV89" s="137"/>
      <c r="BY89" s="98"/>
      <c r="BZ89" s="81"/>
      <c r="CB89" s="98"/>
      <c r="CC89" s="137"/>
      <c r="CD89" s="137"/>
      <c r="CE89" s="137"/>
      <c r="CK89" s="137"/>
      <c r="CL89" s="112"/>
      <c r="CM89" s="81"/>
    </row>
    <row r="90" spans="9:91" ht="12" customHeight="1">
      <c r="I90" s="80"/>
      <c r="R90" s="139"/>
      <c r="S90" s="320"/>
      <c r="T90" s="320"/>
      <c r="U90" s="320"/>
      <c r="V90" s="320"/>
      <c r="W90" s="320"/>
      <c r="X90" s="320"/>
      <c r="Y90" s="158"/>
      <c r="AG90" s="113"/>
      <c r="AH90" s="132" t="s">
        <v>161</v>
      </c>
      <c r="AI90" s="132"/>
      <c r="AJ90" s="133"/>
      <c r="AK90" s="132"/>
      <c r="AL90" s="132"/>
      <c r="AM90" s="133"/>
      <c r="AN90" s="132"/>
      <c r="AO90" s="153"/>
      <c r="AQ90" s="114"/>
      <c r="AR90" s="100"/>
      <c r="AS90" s="100"/>
      <c r="AT90" s="115"/>
      <c r="AU90" s="100"/>
      <c r="AV90" s="100"/>
      <c r="AW90" s="115"/>
      <c r="AX90" s="141"/>
      <c r="AY90" s="131"/>
      <c r="AZ90" s="122" t="s">
        <v>161</v>
      </c>
      <c r="BA90" s="122"/>
      <c r="BB90" s="86"/>
      <c r="BC90" s="122"/>
      <c r="BD90" s="122"/>
      <c r="BE90" s="86"/>
      <c r="BF90" s="122"/>
      <c r="BG90" s="117"/>
      <c r="BN90" s="137"/>
      <c r="BO90" s="117"/>
      <c r="BP90" s="321"/>
      <c r="BQ90" s="321"/>
      <c r="BR90" s="321"/>
      <c r="BS90" s="321"/>
      <c r="BT90" s="321"/>
      <c r="BU90" s="321"/>
      <c r="BV90" s="137"/>
      <c r="BY90" s="98"/>
      <c r="BZ90" s="81"/>
      <c r="CB90" s="98"/>
      <c r="CC90" s="137"/>
      <c r="CD90" s="137"/>
      <c r="CE90" s="137"/>
      <c r="CK90" s="137"/>
      <c r="CL90" s="112"/>
      <c r="CM90" s="81"/>
    </row>
    <row r="91" spans="9:91" ht="12" customHeight="1">
      <c r="I91" s="80"/>
      <c r="R91" s="139"/>
      <c r="S91" s="320"/>
      <c r="T91" s="320"/>
      <c r="U91" s="320"/>
      <c r="V91" s="320"/>
      <c r="W91" s="320"/>
      <c r="X91" s="320"/>
      <c r="Y91" s="158"/>
      <c r="AG91" s="113"/>
      <c r="AO91" s="158"/>
      <c r="AP91" s="130">
        <v>30</v>
      </c>
      <c r="AQ91" s="92">
        <v>0</v>
      </c>
      <c r="AR91" s="302" t="str">
        <f>'[1]ordre sortie de tableau 32'!B25</f>
        <v>FLAMMIER Candice</v>
      </c>
      <c r="AS91" s="299"/>
      <c r="AT91" s="299"/>
      <c r="AU91" s="299"/>
      <c r="AV91" s="299"/>
      <c r="AW91" s="299"/>
      <c r="AX91" s="300"/>
      <c r="AY91" s="136"/>
      <c r="AZ91" s="122" t="s">
        <v>161</v>
      </c>
      <c r="BA91" s="122"/>
      <c r="BB91" s="86"/>
      <c r="BC91" s="122"/>
      <c r="BD91" s="122"/>
      <c r="BE91" s="86"/>
      <c r="BF91" s="122"/>
      <c r="BG91" s="117"/>
      <c r="BH91" s="159"/>
      <c r="BI91" s="159"/>
      <c r="BJ91" s="160"/>
      <c r="BK91" s="159"/>
      <c r="BL91" s="159"/>
      <c r="BM91" s="160"/>
      <c r="BN91" s="137"/>
      <c r="BO91" s="117"/>
      <c r="BP91" s="321"/>
      <c r="BQ91" s="321"/>
      <c r="BR91" s="321"/>
      <c r="BS91" s="321"/>
      <c r="BT91" s="321"/>
      <c r="BU91" s="321"/>
      <c r="BV91" s="137"/>
      <c r="BY91" s="98"/>
      <c r="BZ91" s="81"/>
      <c r="CB91" s="98"/>
      <c r="CC91" s="137"/>
      <c r="CD91" s="137"/>
      <c r="CE91" s="137"/>
      <c r="CK91" s="137"/>
      <c r="CL91" s="112"/>
      <c r="CM91" s="81"/>
    </row>
    <row r="92" spans="9:91" ht="12" customHeight="1">
      <c r="I92" s="80"/>
      <c r="R92" s="139"/>
      <c r="S92" s="320"/>
      <c r="T92" s="320"/>
      <c r="U92" s="320"/>
      <c r="V92" s="320"/>
      <c r="W92" s="320"/>
      <c r="X92" s="320"/>
      <c r="Y92" s="158"/>
      <c r="Z92" s="302" t="str">
        <f>IF(OR(AO89="",AO95=""),"",IF(AO89&gt;AO95,AH89,AH95))</f>
        <v>GERMANAZ Nadine</v>
      </c>
      <c r="AA92" s="299"/>
      <c r="AB92" s="299"/>
      <c r="AC92" s="299"/>
      <c r="AD92" s="299"/>
      <c r="AE92" s="299"/>
      <c r="AF92" s="300"/>
      <c r="AG92" s="92">
        <v>1</v>
      </c>
      <c r="AH92" s="106" t="s">
        <v>160</v>
      </c>
      <c r="AI92" s="106"/>
      <c r="AJ92" s="107">
        <v>14</v>
      </c>
      <c r="AK92" s="108" t="s">
        <v>161</v>
      </c>
      <c r="AL92" s="108"/>
      <c r="AM92" s="109" t="s">
        <v>161</v>
      </c>
      <c r="AN92" s="124"/>
      <c r="AO92" s="162">
        <v>40</v>
      </c>
      <c r="AQ92" s="303" t="str">
        <f>'[1]ordre sortie de tableau 32'!C25</f>
        <v>TT La Motte Servolex</v>
      </c>
      <c r="AR92" s="303"/>
      <c r="AS92" s="303"/>
      <c r="AT92" s="303"/>
      <c r="AU92" s="303"/>
      <c r="AV92" s="303"/>
      <c r="AW92" s="303"/>
      <c r="AX92" s="303"/>
      <c r="AY92" s="126">
        <v>24</v>
      </c>
      <c r="AZ92" s="106" t="s">
        <v>160</v>
      </c>
      <c r="BA92" s="106"/>
      <c r="BB92" s="107">
        <v>8</v>
      </c>
      <c r="BC92" s="108" t="s">
        <v>161</v>
      </c>
      <c r="BD92" s="108"/>
      <c r="BE92" s="109" t="s">
        <v>161</v>
      </c>
      <c r="BF92" s="124"/>
      <c r="BG92" s="92">
        <v>1</v>
      </c>
      <c r="BH92" s="302" t="str">
        <f>IF(OR(AY89="",AY95=""),"",IF(AY89&gt;AY95,AZ89,AZ95))</f>
        <v>SCHLOEDER Jean-Rémi</v>
      </c>
      <c r="BI92" s="299"/>
      <c r="BJ92" s="299"/>
      <c r="BK92" s="299"/>
      <c r="BL92" s="299"/>
      <c r="BM92" s="299"/>
      <c r="BN92" s="300"/>
      <c r="BO92" s="117"/>
      <c r="BP92" s="321"/>
      <c r="BQ92" s="321"/>
      <c r="BR92" s="321"/>
      <c r="BS92" s="321"/>
      <c r="BT92" s="321"/>
      <c r="BU92" s="321"/>
      <c r="BV92" s="137"/>
      <c r="BY92" s="98"/>
      <c r="BZ92" s="81"/>
      <c r="CB92" s="98"/>
      <c r="CC92" s="137"/>
      <c r="CD92" s="137"/>
      <c r="CE92" s="137"/>
      <c r="CK92" s="137"/>
      <c r="CL92" s="112"/>
      <c r="CM92" s="81"/>
    </row>
    <row r="93" spans="9:91" ht="12" customHeight="1">
      <c r="I93" s="80"/>
      <c r="R93" s="139"/>
      <c r="S93" s="320"/>
      <c r="T93" s="320"/>
      <c r="U93" s="320"/>
      <c r="V93" s="320"/>
      <c r="W93" s="320"/>
      <c r="X93" s="320"/>
      <c r="Y93" s="192"/>
      <c r="Z93" s="132" t="s">
        <v>161</v>
      </c>
      <c r="AA93" s="175"/>
      <c r="AB93" s="176"/>
      <c r="AC93" s="175"/>
      <c r="AD93" s="175"/>
      <c r="AE93" s="176"/>
      <c r="AF93" s="175"/>
      <c r="AG93" s="118">
        <v>30</v>
      </c>
      <c r="AP93" s="164">
        <v>31</v>
      </c>
      <c r="AQ93" s="92">
        <v>0</v>
      </c>
      <c r="AR93" s="302" t="str">
        <f>'[1]ordre sortie de tableau 32'!B38</f>
        <v>GERMANAZ Nadine</v>
      </c>
      <c r="AS93" s="299"/>
      <c r="AT93" s="299"/>
      <c r="AU93" s="299"/>
      <c r="AV93" s="299"/>
      <c r="AW93" s="299"/>
      <c r="AX93" s="299"/>
      <c r="AY93" s="139"/>
      <c r="AZ93" s="96"/>
      <c r="BA93" s="96"/>
      <c r="BB93" s="97"/>
      <c r="BC93" s="96"/>
      <c r="BD93" s="96"/>
      <c r="BE93" s="97"/>
      <c r="BF93" s="137"/>
      <c r="BG93" s="104">
        <v>32</v>
      </c>
      <c r="BH93" s="143" t="s">
        <v>161</v>
      </c>
      <c r="BI93" s="143"/>
      <c r="BJ93" s="144"/>
      <c r="BK93" s="143"/>
      <c r="BL93" s="143"/>
      <c r="BM93" s="144"/>
      <c r="BN93" s="143"/>
      <c r="BP93" s="321"/>
      <c r="BQ93" s="321"/>
      <c r="BR93" s="321"/>
      <c r="BS93" s="321"/>
      <c r="BT93" s="321"/>
      <c r="BU93" s="321"/>
      <c r="BV93" s="165"/>
      <c r="BY93" s="98"/>
      <c r="BZ93" s="81"/>
      <c r="CB93" s="98"/>
      <c r="CC93" s="137"/>
      <c r="CD93" s="137"/>
      <c r="CE93" s="137"/>
      <c r="CK93" s="137"/>
      <c r="CL93" s="112"/>
      <c r="CM93" s="81"/>
    </row>
    <row r="94" spans="9:91" ht="12" customHeight="1">
      <c r="I94" s="80"/>
      <c r="S94" s="320"/>
      <c r="T94" s="320"/>
      <c r="U94" s="320"/>
      <c r="V94" s="320"/>
      <c r="W94" s="320"/>
      <c r="X94" s="320"/>
      <c r="Y94" s="192"/>
      <c r="Z94" s="132" t="s">
        <v>161</v>
      </c>
      <c r="AA94" s="321"/>
      <c r="AB94" s="321"/>
      <c r="AC94" s="321"/>
      <c r="AD94" s="321"/>
      <c r="AE94" s="321"/>
      <c r="AF94" s="321"/>
      <c r="AG94" s="113"/>
      <c r="AP94" s="308" t="str">
        <f>'[1]ordre sortie de tableau 32'!C38</f>
        <v>Ping Rochettois</v>
      </c>
      <c r="AQ94" s="303"/>
      <c r="AR94" s="303"/>
      <c r="AS94" s="303"/>
      <c r="AT94" s="303"/>
      <c r="AU94" s="303"/>
      <c r="AV94" s="303"/>
      <c r="AW94" s="303"/>
      <c r="AX94" s="309"/>
      <c r="AY94" s="139"/>
      <c r="AZ94" s="96"/>
      <c r="BA94" s="96"/>
      <c r="BB94" s="97"/>
      <c r="BC94" s="96"/>
      <c r="BD94" s="96"/>
      <c r="BE94" s="97"/>
      <c r="BF94" s="137"/>
      <c r="BG94" s="136"/>
      <c r="BH94" s="321" t="s">
        <v>161</v>
      </c>
      <c r="BI94" s="321"/>
      <c r="BJ94" s="321"/>
      <c r="BK94" s="321"/>
      <c r="BL94" s="321"/>
      <c r="BM94" s="321"/>
      <c r="BN94" s="122"/>
      <c r="BP94" s="321"/>
      <c r="BQ94" s="321"/>
      <c r="BR94" s="321"/>
      <c r="BS94" s="321"/>
      <c r="BT94" s="321"/>
      <c r="BU94" s="321"/>
      <c r="BY94" s="98"/>
      <c r="BZ94" s="81"/>
      <c r="CB94" s="98"/>
      <c r="CC94" s="137"/>
      <c r="CD94" s="137"/>
      <c r="CE94" s="137"/>
      <c r="CK94" s="137"/>
      <c r="CL94" s="112"/>
      <c r="CM94" s="81"/>
    </row>
    <row r="95" spans="9:91" ht="12" customHeight="1">
      <c r="I95" s="80"/>
      <c r="S95" s="320"/>
      <c r="T95" s="320"/>
      <c r="U95" s="320"/>
      <c r="V95" s="320"/>
      <c r="W95" s="320"/>
      <c r="X95" s="320"/>
      <c r="Y95" s="192"/>
      <c r="Z95" s="101"/>
      <c r="AA95" s="321"/>
      <c r="AB95" s="321"/>
      <c r="AC95" s="321"/>
      <c r="AD95" s="321"/>
      <c r="AE95" s="321"/>
      <c r="AF95" s="321"/>
      <c r="AG95" s="158"/>
      <c r="AH95" s="302" t="str">
        <f>IF(AZ95="","",IF(AZ95=AR93,AR97,AR93))</f>
        <v>GERMANAZ Nadine</v>
      </c>
      <c r="AI95" s="299"/>
      <c r="AJ95" s="299"/>
      <c r="AK95" s="299"/>
      <c r="AL95" s="299"/>
      <c r="AM95" s="299"/>
      <c r="AN95" s="300"/>
      <c r="AO95" s="92">
        <v>1</v>
      </c>
      <c r="AP95" s="104"/>
      <c r="AQ95" s="105">
        <v>16</v>
      </c>
      <c r="AR95" s="106" t="s">
        <v>160</v>
      </c>
      <c r="AS95" s="106"/>
      <c r="AT95" s="107">
        <v>1</v>
      </c>
      <c r="AU95" s="108" t="s">
        <v>161</v>
      </c>
      <c r="AV95" s="108"/>
      <c r="AW95" s="109" t="s">
        <v>161</v>
      </c>
      <c r="AX95" s="110"/>
      <c r="AY95" s="92">
        <v>1</v>
      </c>
      <c r="AZ95" s="302" t="str">
        <f>IF(OR(AQ93="",AQ97=""),"",IF(AQ93&gt;AQ97,AR93,AR97))</f>
        <v>SCHLOEDER Jean-Rémi</v>
      </c>
      <c r="BA95" s="299"/>
      <c r="BB95" s="299"/>
      <c r="BC95" s="299"/>
      <c r="BD95" s="299"/>
      <c r="BE95" s="299"/>
      <c r="BF95" s="300"/>
      <c r="BG95" s="194"/>
      <c r="BH95" s="321"/>
      <c r="BI95" s="321"/>
      <c r="BJ95" s="321"/>
      <c r="BK95" s="321"/>
      <c r="BL95" s="321"/>
      <c r="BM95" s="321"/>
      <c r="BN95" s="167"/>
      <c r="BP95" s="321"/>
      <c r="BQ95" s="321"/>
      <c r="BR95" s="321"/>
      <c r="BS95" s="321"/>
      <c r="BT95" s="321"/>
      <c r="BU95" s="321"/>
      <c r="BV95" s="192"/>
      <c r="BY95" s="98"/>
      <c r="BZ95" s="81"/>
      <c r="CB95" s="98"/>
      <c r="CC95" s="137"/>
      <c r="CD95" s="137"/>
      <c r="CE95" s="137"/>
      <c r="CK95" s="137"/>
      <c r="CL95" s="112"/>
      <c r="CM95" s="81"/>
    </row>
    <row r="96" spans="9:91" ht="12" customHeight="1">
      <c r="I96" s="80"/>
      <c r="S96" s="320"/>
      <c r="T96" s="320"/>
      <c r="U96" s="320"/>
      <c r="V96" s="320"/>
      <c r="W96" s="320"/>
      <c r="X96" s="320"/>
      <c r="Y96" s="192"/>
      <c r="Z96" s="100"/>
      <c r="AA96" s="321"/>
      <c r="AB96" s="321"/>
      <c r="AC96" s="321"/>
      <c r="AD96" s="321"/>
      <c r="AE96" s="321"/>
      <c r="AF96" s="321"/>
      <c r="AG96" s="192"/>
      <c r="AH96" s="132" t="s">
        <v>161</v>
      </c>
      <c r="AI96" s="132"/>
      <c r="AJ96" s="144"/>
      <c r="AK96" s="143"/>
      <c r="AL96" s="143"/>
      <c r="AM96" s="144"/>
      <c r="AN96" s="143"/>
      <c r="AO96" s="156">
        <v>31</v>
      </c>
      <c r="AP96" s="104"/>
      <c r="AQ96" s="114"/>
      <c r="AR96" s="100"/>
      <c r="AS96" s="100"/>
      <c r="AT96" s="115"/>
      <c r="AU96" s="100"/>
      <c r="AV96" s="100"/>
      <c r="AW96" s="115"/>
      <c r="AX96" s="116"/>
      <c r="AY96" s="142">
        <v>32</v>
      </c>
      <c r="AZ96" s="143" t="s">
        <v>161</v>
      </c>
      <c r="BA96" s="143"/>
      <c r="BB96" s="144"/>
      <c r="BC96" s="143"/>
      <c r="BD96" s="143"/>
      <c r="BE96" s="144"/>
      <c r="BF96" s="143"/>
      <c r="BG96" s="170"/>
      <c r="BH96" s="321"/>
      <c r="BI96" s="321"/>
      <c r="BJ96" s="321"/>
      <c r="BK96" s="321"/>
      <c r="BL96" s="321"/>
      <c r="BM96" s="321"/>
      <c r="BN96" s="137"/>
      <c r="BP96" s="321"/>
      <c r="BQ96" s="321"/>
      <c r="BR96" s="321"/>
      <c r="BS96" s="321"/>
      <c r="BT96" s="321"/>
      <c r="BU96" s="321"/>
      <c r="BV96" s="192"/>
      <c r="BY96" s="98"/>
      <c r="BZ96" s="81"/>
      <c r="CB96" s="98"/>
      <c r="CC96" s="137"/>
      <c r="CD96" s="137"/>
      <c r="CE96" s="137"/>
      <c r="CK96" s="137"/>
      <c r="CL96" s="112"/>
      <c r="CM96" s="81"/>
    </row>
    <row r="97" spans="1:91" ht="12" customHeight="1">
      <c r="A97" s="195"/>
      <c r="B97" s="196"/>
      <c r="I97" s="80"/>
      <c r="S97" s="320"/>
      <c r="T97" s="320"/>
      <c r="U97" s="320"/>
      <c r="V97" s="320"/>
      <c r="W97" s="320"/>
      <c r="X97" s="320"/>
      <c r="Y97" s="192"/>
      <c r="AA97" s="321"/>
      <c r="AB97" s="321"/>
      <c r="AC97" s="321"/>
      <c r="AD97" s="321"/>
      <c r="AE97" s="321"/>
      <c r="AF97" s="321"/>
      <c r="AG97" s="192"/>
      <c r="AI97" s="322"/>
      <c r="AJ97" s="322"/>
      <c r="AK97" s="322"/>
      <c r="AL97" s="322"/>
      <c r="AM97" s="322"/>
      <c r="AN97" s="322"/>
      <c r="AO97" s="322"/>
      <c r="AP97" s="197">
        <v>32</v>
      </c>
      <c r="AQ97" s="92">
        <v>1</v>
      </c>
      <c r="AR97" s="302" t="str">
        <f>'[1]ordre sortie de tableau 32'!B9</f>
        <v>SCHLOEDER Jean-Rémi</v>
      </c>
      <c r="AS97" s="299"/>
      <c r="AT97" s="299"/>
      <c r="AU97" s="299"/>
      <c r="AV97" s="299"/>
      <c r="AW97" s="299"/>
      <c r="AX97" s="300"/>
      <c r="AY97" s="136"/>
      <c r="AZ97" s="321" t="s">
        <v>161</v>
      </c>
      <c r="BA97" s="321"/>
      <c r="BB97" s="321"/>
      <c r="BC97" s="321"/>
      <c r="BD97" s="321"/>
      <c r="BE97" s="321"/>
      <c r="BF97" s="122"/>
      <c r="BG97" s="170"/>
      <c r="BH97" s="321"/>
      <c r="BI97" s="321"/>
      <c r="BJ97" s="321"/>
      <c r="BK97" s="321"/>
      <c r="BL97" s="321"/>
      <c r="BM97" s="321"/>
      <c r="BN97" s="170"/>
      <c r="BO97" s="170"/>
      <c r="BP97" s="321"/>
      <c r="BQ97" s="321"/>
      <c r="BR97" s="321"/>
      <c r="BS97" s="321"/>
      <c r="BT97" s="321"/>
      <c r="BU97" s="321"/>
      <c r="BV97" s="170"/>
      <c r="BW97" s="170"/>
      <c r="BX97" s="170"/>
      <c r="BY97" s="170"/>
      <c r="BZ97" s="185"/>
      <c r="CA97" s="170"/>
      <c r="CB97" s="170"/>
      <c r="CC97" s="185"/>
      <c r="CD97" s="170"/>
      <c r="CE97" s="170"/>
      <c r="CF97" s="198"/>
      <c r="CG97" s="198"/>
      <c r="CH97" s="198"/>
      <c r="CI97" s="198"/>
      <c r="CJ97" s="198"/>
      <c r="CK97" s="198"/>
      <c r="CL97" s="137"/>
      <c r="CM97" s="199"/>
    </row>
    <row r="98" spans="1:91" ht="12" customHeight="1">
      <c r="A98" s="195"/>
      <c r="B98" s="196"/>
      <c r="I98" s="80"/>
      <c r="S98" s="320"/>
      <c r="T98" s="320"/>
      <c r="U98" s="320"/>
      <c r="V98" s="320"/>
      <c r="W98" s="320"/>
      <c r="X98" s="320"/>
      <c r="Y98" s="192"/>
      <c r="AA98" s="321"/>
      <c r="AB98" s="321"/>
      <c r="AC98" s="321"/>
      <c r="AD98" s="321"/>
      <c r="AE98" s="321"/>
      <c r="AF98" s="321"/>
      <c r="AG98" s="192"/>
      <c r="AI98" s="322"/>
      <c r="AJ98" s="322"/>
      <c r="AK98" s="322"/>
      <c r="AL98" s="322"/>
      <c r="AM98" s="322"/>
      <c r="AN98" s="322"/>
      <c r="AO98" s="322"/>
      <c r="AQ98" s="303" t="str">
        <f>'[1]ordre sortie de tableau 32'!C9</f>
        <v>Ping Rochettois</v>
      </c>
      <c r="AR98" s="303"/>
      <c r="AS98" s="303"/>
      <c r="AT98" s="303"/>
      <c r="AU98" s="303"/>
      <c r="AV98" s="303"/>
      <c r="AW98" s="303"/>
      <c r="AX98" s="303"/>
      <c r="AY98" s="170"/>
      <c r="AZ98" s="321"/>
      <c r="BA98" s="321"/>
      <c r="BB98" s="321"/>
      <c r="BC98" s="321"/>
      <c r="BD98" s="321"/>
      <c r="BE98" s="321"/>
      <c r="BF98" s="170"/>
      <c r="BG98" s="139"/>
      <c r="BH98" s="321"/>
      <c r="BI98" s="321"/>
      <c r="BJ98" s="321"/>
      <c r="BK98" s="321"/>
      <c r="BL98" s="321"/>
      <c r="BM98" s="321"/>
      <c r="BN98" s="96"/>
      <c r="BO98" s="139"/>
      <c r="BP98" s="321"/>
      <c r="BQ98" s="321"/>
      <c r="BR98" s="321"/>
      <c r="BS98" s="321"/>
      <c r="BT98" s="321"/>
      <c r="BU98" s="321"/>
      <c r="BV98" s="96"/>
      <c r="BW98" s="200"/>
      <c r="BX98" s="201"/>
      <c r="BY98" s="201"/>
      <c r="BZ98" s="202"/>
      <c r="CA98" s="201"/>
      <c r="CB98" s="201"/>
      <c r="CC98" s="202"/>
      <c r="CD98" s="201"/>
      <c r="CE98" s="139"/>
      <c r="CF98" s="203"/>
      <c r="CG98" s="203"/>
      <c r="CH98" s="203"/>
      <c r="CI98" s="203"/>
      <c r="CJ98" s="203"/>
      <c r="CK98" s="203"/>
      <c r="CL98" s="165"/>
      <c r="CM98" s="204"/>
    </row>
    <row r="99" spans="1:91" ht="12" customHeight="1">
      <c r="A99" s="195"/>
      <c r="B99" s="196"/>
      <c r="I99" s="80"/>
      <c r="S99" s="320"/>
      <c r="T99" s="320"/>
      <c r="U99" s="320"/>
      <c r="V99" s="320"/>
      <c r="W99" s="320"/>
      <c r="X99" s="320"/>
      <c r="Y99" s="192"/>
      <c r="AA99" s="321"/>
      <c r="AB99" s="321"/>
      <c r="AC99" s="321"/>
      <c r="AD99" s="321"/>
      <c r="AE99" s="321"/>
      <c r="AF99" s="321"/>
      <c r="AG99" s="192"/>
      <c r="AI99" s="322"/>
      <c r="AJ99" s="322"/>
      <c r="AK99" s="322"/>
      <c r="AL99" s="322"/>
      <c r="AM99" s="322"/>
      <c r="AN99" s="322"/>
      <c r="AO99" s="322"/>
      <c r="AQ99" s="205"/>
      <c r="AR99" s="205"/>
      <c r="AS99" s="205"/>
      <c r="AT99" s="205"/>
      <c r="AU99" s="205"/>
      <c r="AV99" s="205"/>
      <c r="AW99" s="205"/>
      <c r="AX99" s="205"/>
      <c r="AY99" s="170"/>
      <c r="AZ99" s="321"/>
      <c r="BA99" s="321"/>
      <c r="BB99" s="321"/>
      <c r="BC99" s="321"/>
      <c r="BD99" s="321"/>
      <c r="BE99" s="321"/>
      <c r="BF99" s="170"/>
      <c r="BG99" s="139"/>
      <c r="BH99" s="321"/>
      <c r="BI99" s="321"/>
      <c r="BJ99" s="321"/>
      <c r="BK99" s="321"/>
      <c r="BL99" s="321"/>
      <c r="BM99" s="321"/>
      <c r="BN99" s="96"/>
      <c r="BO99" s="139"/>
      <c r="BP99" s="321"/>
      <c r="BQ99" s="321"/>
      <c r="BR99" s="321"/>
      <c r="BS99" s="321"/>
      <c r="BT99" s="321"/>
      <c r="BU99" s="321"/>
      <c r="BV99" s="96"/>
      <c r="BW99" s="200"/>
      <c r="BX99" s="201"/>
      <c r="BY99" s="201"/>
      <c r="BZ99" s="202"/>
      <c r="CA99" s="201"/>
      <c r="CB99" s="201"/>
      <c r="CC99" s="202"/>
      <c r="CD99" s="201"/>
      <c r="CE99" s="139"/>
      <c r="CF99" s="203"/>
      <c r="CG99" s="203"/>
      <c r="CH99" s="203"/>
      <c r="CI99" s="203"/>
      <c r="CJ99" s="203"/>
      <c r="CK99" s="203"/>
      <c r="CL99" s="165"/>
      <c r="CM99" s="204"/>
    </row>
    <row r="100" spans="1:91" ht="12" customHeight="1">
      <c r="A100" s="138"/>
      <c r="B100" s="139"/>
      <c r="I100" s="80"/>
      <c r="S100" s="320"/>
      <c r="T100" s="320"/>
      <c r="U100" s="320"/>
      <c r="V100" s="320"/>
      <c r="W100" s="320"/>
      <c r="X100" s="320"/>
      <c r="Y100" s="192"/>
      <c r="AA100" s="321"/>
      <c r="AB100" s="321"/>
      <c r="AC100" s="321"/>
      <c r="AD100" s="321"/>
      <c r="AE100" s="321"/>
      <c r="AF100" s="321"/>
      <c r="AG100" s="192"/>
      <c r="AI100" s="322"/>
      <c r="AJ100" s="322"/>
      <c r="AK100" s="322"/>
      <c r="AL100" s="322"/>
      <c r="AM100" s="322"/>
      <c r="AN100" s="322"/>
      <c r="AO100" s="322"/>
      <c r="AP100" s="198"/>
      <c r="AQ100" s="206"/>
      <c r="AR100" s="189"/>
      <c r="AS100" s="207"/>
      <c r="AT100" s="208"/>
      <c r="AU100" s="207"/>
      <c r="AV100" s="207"/>
      <c r="AW100" s="208"/>
      <c r="AX100" s="170"/>
      <c r="AY100" s="170"/>
      <c r="AZ100" s="321"/>
      <c r="BA100" s="321"/>
      <c r="BB100" s="321"/>
      <c r="BC100" s="321"/>
      <c r="BD100" s="321"/>
      <c r="BE100" s="321"/>
      <c r="BF100" s="170"/>
      <c r="BG100" s="196"/>
      <c r="BH100" s="321"/>
      <c r="BI100" s="321"/>
      <c r="BJ100" s="321"/>
      <c r="BK100" s="321"/>
      <c r="BL100" s="321"/>
      <c r="BM100" s="321"/>
      <c r="BN100" s="165"/>
      <c r="BO100" s="196"/>
      <c r="BP100" s="321"/>
      <c r="BQ100" s="321"/>
      <c r="BR100" s="321"/>
      <c r="BS100" s="321"/>
      <c r="BT100" s="321"/>
      <c r="BU100" s="321"/>
      <c r="BV100" s="165"/>
      <c r="BW100" s="139"/>
      <c r="BX100" s="96"/>
      <c r="BY100" s="96"/>
      <c r="BZ100" s="97"/>
      <c r="CA100" s="96"/>
      <c r="CB100" s="96"/>
      <c r="CC100" s="97"/>
      <c r="CD100" s="96"/>
      <c r="CE100" s="96"/>
      <c r="CF100" s="96"/>
      <c r="CG100" s="96"/>
      <c r="CH100" s="96"/>
      <c r="CI100" s="96"/>
      <c r="CJ100" s="96"/>
      <c r="CK100" s="96"/>
      <c r="CL100" s="96"/>
      <c r="CM100" s="209"/>
    </row>
    <row r="101" spans="1:91" ht="12" customHeight="1">
      <c r="A101" s="138"/>
      <c r="B101" s="139"/>
      <c r="I101" s="80"/>
      <c r="J101" s="299" t="str">
        <f>IF(OR(Y14="",Y38=""),"",IF(J26=R14,R38,R14))</f>
        <v>DARVE Isabelle</v>
      </c>
      <c r="K101" s="299"/>
      <c r="L101" s="299"/>
      <c r="M101" s="299"/>
      <c r="N101" s="299"/>
      <c r="O101" s="299"/>
      <c r="P101" s="300"/>
      <c r="Q101" s="92">
        <v>1</v>
      </c>
      <c r="R101" s="210">
        <v>14</v>
      </c>
      <c r="S101" s="320"/>
      <c r="T101" s="320"/>
      <c r="U101" s="320"/>
      <c r="V101" s="320"/>
      <c r="W101" s="320"/>
      <c r="X101" s="320"/>
      <c r="Y101" s="192"/>
      <c r="AA101" s="321"/>
      <c r="AB101" s="321"/>
      <c r="AC101" s="321"/>
      <c r="AD101" s="321"/>
      <c r="AE101" s="321"/>
      <c r="AF101" s="321"/>
      <c r="AG101" s="192"/>
      <c r="AI101" s="322"/>
      <c r="AJ101" s="322"/>
      <c r="AK101" s="322"/>
      <c r="AL101" s="322"/>
      <c r="AM101" s="322"/>
      <c r="AN101" s="322"/>
      <c r="AO101" s="322"/>
      <c r="AP101" s="198"/>
      <c r="AQ101" s="206"/>
      <c r="AR101" s="189"/>
      <c r="AS101" s="211"/>
      <c r="AT101" s="211"/>
      <c r="AU101" s="211"/>
      <c r="AV101" s="211"/>
      <c r="AW101" s="211"/>
      <c r="AX101" s="170"/>
      <c r="AY101" s="206"/>
      <c r="AZ101" s="321"/>
      <c r="BA101" s="321"/>
      <c r="BB101" s="321"/>
      <c r="BC101" s="321"/>
      <c r="BD101" s="321"/>
      <c r="BE101" s="321"/>
      <c r="BF101" s="165"/>
      <c r="BG101" s="196"/>
      <c r="BH101" s="321"/>
      <c r="BI101" s="321"/>
      <c r="BJ101" s="321"/>
      <c r="BK101" s="321"/>
      <c r="BL101" s="321"/>
      <c r="BM101" s="321"/>
      <c r="BN101" s="165"/>
      <c r="BO101" s="196"/>
      <c r="BP101" s="321"/>
      <c r="BQ101" s="321"/>
      <c r="BR101" s="321"/>
      <c r="BS101" s="321"/>
      <c r="BT101" s="321"/>
      <c r="BU101" s="321"/>
      <c r="BV101" s="88">
        <v>16</v>
      </c>
      <c r="BW101" s="92">
        <v>1</v>
      </c>
      <c r="BX101" s="302" t="str">
        <f>IF(OR(BO14="",BO38=""),"",IF(BO14&gt;BO38,BP38,BP14))</f>
        <v>MOR Raphaël</v>
      </c>
      <c r="BY101" s="299"/>
      <c r="BZ101" s="299"/>
      <c r="CA101" s="299"/>
      <c r="CB101" s="299"/>
      <c r="CC101" s="299"/>
      <c r="CD101" s="299"/>
      <c r="CE101" s="139"/>
      <c r="CF101" s="96"/>
      <c r="CG101" s="96"/>
      <c r="CH101" s="96"/>
      <c r="CI101" s="96"/>
      <c r="CJ101" s="96"/>
      <c r="CK101" s="96"/>
      <c r="CL101" s="96"/>
      <c r="CM101" s="209"/>
    </row>
    <row r="102" spans="1:91" ht="12" customHeight="1">
      <c r="A102" s="138"/>
      <c r="B102" s="139"/>
      <c r="I102" s="183"/>
      <c r="J102" s="132" t="s">
        <v>161</v>
      </c>
      <c r="K102" s="132"/>
      <c r="L102" s="133"/>
      <c r="M102" s="132"/>
      <c r="N102" s="132"/>
      <c r="O102" s="133"/>
      <c r="P102" s="132"/>
      <c r="Q102" s="167"/>
      <c r="S102" s="320"/>
      <c r="T102" s="320"/>
      <c r="U102" s="320"/>
      <c r="V102" s="320"/>
      <c r="W102" s="320"/>
      <c r="X102" s="320"/>
      <c r="Y102" s="192"/>
      <c r="AA102" s="321"/>
      <c r="AB102" s="321"/>
      <c r="AC102" s="321"/>
      <c r="AD102" s="321"/>
      <c r="AE102" s="321"/>
      <c r="AF102" s="321"/>
      <c r="AG102" s="192"/>
      <c r="AI102" s="322"/>
      <c r="AJ102" s="322"/>
      <c r="AK102" s="322"/>
      <c r="AL102" s="322"/>
      <c r="AM102" s="322"/>
      <c r="AN102" s="322"/>
      <c r="AO102" s="322"/>
      <c r="AP102" s="198"/>
      <c r="AQ102" s="206"/>
      <c r="AR102" s="189"/>
      <c r="AS102" s="165"/>
      <c r="AT102" s="212"/>
      <c r="AU102" s="165"/>
      <c r="AV102" s="165"/>
      <c r="AW102" s="212"/>
      <c r="AX102" s="170"/>
      <c r="AY102" s="165"/>
      <c r="AZ102" s="321"/>
      <c r="BA102" s="321"/>
      <c r="BB102" s="321"/>
      <c r="BC102" s="321"/>
      <c r="BD102" s="321"/>
      <c r="BE102" s="321"/>
      <c r="BF102" s="170"/>
      <c r="BG102" s="196"/>
      <c r="BH102" s="321"/>
      <c r="BI102" s="321"/>
      <c r="BJ102" s="321"/>
      <c r="BK102" s="321"/>
      <c r="BL102" s="321"/>
      <c r="BM102" s="321"/>
      <c r="BN102" s="165"/>
      <c r="BO102" s="196"/>
      <c r="BP102" s="321"/>
      <c r="BQ102" s="321"/>
      <c r="BR102" s="321"/>
      <c r="BS102" s="321"/>
      <c r="BT102" s="321"/>
      <c r="BU102" s="321"/>
      <c r="BV102" s="165"/>
      <c r="BW102" s="167"/>
      <c r="BX102" s="122" t="s">
        <v>161</v>
      </c>
      <c r="BY102" s="122"/>
      <c r="BZ102" s="86"/>
      <c r="CA102" s="122"/>
      <c r="CB102" s="122"/>
      <c r="CC102" s="86"/>
      <c r="CD102" s="122"/>
      <c r="CE102" s="136"/>
      <c r="CF102" s="96"/>
      <c r="CG102" s="96"/>
      <c r="CH102" s="96"/>
      <c r="CI102" s="96"/>
      <c r="CJ102" s="96"/>
      <c r="CK102" s="96"/>
      <c r="CL102" s="96"/>
      <c r="CM102" s="209"/>
    </row>
    <row r="103" spans="1:91" ht="12" customHeight="1">
      <c r="A103" s="179">
        <v>19</v>
      </c>
      <c r="B103" s="299" t="str">
        <f>IF(OR(Q101="",Q105=""),"",IF(Q101&gt;Q105,J101,J105))</f>
        <v>DARVE Isabelle</v>
      </c>
      <c r="C103" s="299"/>
      <c r="D103" s="299"/>
      <c r="E103" s="299"/>
      <c r="F103" s="299"/>
      <c r="G103" s="299"/>
      <c r="H103" s="299"/>
      <c r="I103" s="300"/>
      <c r="J103" s="106" t="s">
        <v>160</v>
      </c>
      <c r="K103" s="106"/>
      <c r="L103" s="107">
        <v>10</v>
      </c>
      <c r="M103" s="108" t="s">
        <v>161</v>
      </c>
      <c r="N103" s="108"/>
      <c r="O103" s="109" t="s">
        <v>161</v>
      </c>
      <c r="P103" s="124"/>
      <c r="Q103" s="147">
        <v>48</v>
      </c>
      <c r="S103" s="320"/>
      <c r="T103" s="320"/>
      <c r="U103" s="320"/>
      <c r="V103" s="320"/>
      <c r="W103" s="320"/>
      <c r="X103" s="320"/>
      <c r="Y103" s="192"/>
      <c r="AA103" s="321"/>
      <c r="AB103" s="321"/>
      <c r="AC103" s="321"/>
      <c r="AD103" s="321"/>
      <c r="AE103" s="321"/>
      <c r="AF103" s="321"/>
      <c r="AG103" s="192"/>
      <c r="AI103" s="322"/>
      <c r="AJ103" s="322"/>
      <c r="AK103" s="322"/>
      <c r="AL103" s="322"/>
      <c r="AM103" s="322"/>
      <c r="AN103" s="322"/>
      <c r="AO103" s="322"/>
      <c r="AP103" s="198"/>
      <c r="AQ103" s="206"/>
      <c r="AR103" s="189"/>
      <c r="AS103" s="189"/>
      <c r="AT103" s="190"/>
      <c r="AU103" s="189"/>
      <c r="AV103" s="189"/>
      <c r="AW103" s="190"/>
      <c r="AX103" s="165"/>
      <c r="AY103" s="196"/>
      <c r="AZ103" s="321"/>
      <c r="BA103" s="321"/>
      <c r="BB103" s="321"/>
      <c r="BC103" s="321"/>
      <c r="BD103" s="321"/>
      <c r="BE103" s="321"/>
      <c r="BF103" s="170"/>
      <c r="BG103" s="196"/>
      <c r="BH103" s="321"/>
      <c r="BI103" s="321"/>
      <c r="BJ103" s="321"/>
      <c r="BK103" s="321"/>
      <c r="BL103" s="321"/>
      <c r="BM103" s="321"/>
      <c r="BN103" s="165"/>
      <c r="BO103" s="196"/>
      <c r="BP103" s="321"/>
      <c r="BQ103" s="321"/>
      <c r="BR103" s="321"/>
      <c r="BS103" s="321"/>
      <c r="BT103" s="321"/>
      <c r="BU103" s="321"/>
      <c r="BV103" s="165"/>
      <c r="BW103" s="147">
        <v>32</v>
      </c>
      <c r="BX103" s="106" t="s">
        <v>160</v>
      </c>
      <c r="BY103" s="106"/>
      <c r="BZ103" s="107">
        <v>2</v>
      </c>
      <c r="CA103" s="108" t="s">
        <v>161</v>
      </c>
      <c r="CB103" s="108"/>
      <c r="CC103" s="109" t="s">
        <v>161</v>
      </c>
      <c r="CD103" s="124"/>
      <c r="CE103" s="302" t="str">
        <f>IF(OR(BW101="",BW105=""),"",IF(BW101&gt;BW105,BX101,BX105))</f>
        <v>MOR Raphaël</v>
      </c>
      <c r="CF103" s="299"/>
      <c r="CG103" s="299"/>
      <c r="CH103" s="299"/>
      <c r="CI103" s="299"/>
      <c r="CJ103" s="299"/>
      <c r="CK103" s="299"/>
      <c r="CL103" s="299"/>
      <c r="CM103" s="89">
        <v>3</v>
      </c>
    </row>
    <row r="104" spans="1:91" ht="12" customHeight="1">
      <c r="B104" s="132" t="s">
        <v>161</v>
      </c>
      <c r="C104" s="132"/>
      <c r="D104" s="132"/>
      <c r="E104" s="132"/>
      <c r="F104" s="132"/>
      <c r="G104" s="132"/>
      <c r="H104" s="132"/>
      <c r="I104" s="213"/>
      <c r="J104" s="96"/>
      <c r="K104" s="96"/>
      <c r="L104" s="97"/>
      <c r="M104" s="96"/>
      <c r="N104" s="96"/>
      <c r="O104" s="97"/>
      <c r="P104" s="167"/>
      <c r="Q104" s="96"/>
      <c r="S104" s="320"/>
      <c r="T104" s="320"/>
      <c r="U104" s="320"/>
      <c r="V104" s="320"/>
      <c r="W104" s="320"/>
      <c r="X104" s="320"/>
      <c r="Y104" s="192"/>
      <c r="AA104" s="321"/>
      <c r="AB104" s="321"/>
      <c r="AC104" s="321"/>
      <c r="AD104" s="321"/>
      <c r="AE104" s="321"/>
      <c r="AF104" s="321"/>
      <c r="AG104" s="192"/>
      <c r="AI104" s="322"/>
      <c r="AJ104" s="322"/>
      <c r="AK104" s="322"/>
      <c r="AL104" s="322"/>
      <c r="AM104" s="322"/>
      <c r="AN104" s="322"/>
      <c r="AO104" s="322"/>
      <c r="AP104" s="198"/>
      <c r="AQ104" s="206"/>
      <c r="AR104" s="189"/>
      <c r="AS104" s="207"/>
      <c r="AT104" s="208"/>
      <c r="AU104" s="207"/>
      <c r="AV104" s="207"/>
      <c r="AW104" s="208"/>
      <c r="AX104" s="170"/>
      <c r="AY104" s="196"/>
      <c r="AZ104" s="321"/>
      <c r="BA104" s="321"/>
      <c r="BB104" s="321"/>
      <c r="BC104" s="321"/>
      <c r="BD104" s="321"/>
      <c r="BE104" s="321"/>
      <c r="BF104" s="170"/>
      <c r="BG104" s="196"/>
      <c r="BH104" s="321"/>
      <c r="BI104" s="321"/>
      <c r="BJ104" s="321"/>
      <c r="BK104" s="321"/>
      <c r="BL104" s="321"/>
      <c r="BM104" s="321"/>
      <c r="BN104" s="165"/>
      <c r="BO104" s="139"/>
      <c r="BP104" s="321"/>
      <c r="BQ104" s="321"/>
      <c r="BR104" s="321"/>
      <c r="BS104" s="321"/>
      <c r="BT104" s="321"/>
      <c r="BU104" s="321"/>
      <c r="BV104" s="165"/>
      <c r="BW104" s="96"/>
      <c r="BX104" s="96"/>
      <c r="BY104" s="96"/>
      <c r="BZ104" s="97"/>
      <c r="CA104" s="96"/>
      <c r="CB104" s="96"/>
      <c r="CC104" s="97"/>
      <c r="CD104" s="167"/>
      <c r="CE104" s="131"/>
      <c r="CF104" s="122" t="s">
        <v>161</v>
      </c>
      <c r="CG104" s="122"/>
      <c r="CH104" s="122"/>
      <c r="CI104" s="122"/>
      <c r="CJ104" s="122"/>
      <c r="CK104" s="122"/>
      <c r="CL104" s="122"/>
      <c r="CM104" s="209"/>
    </row>
    <row r="105" spans="1:91" ht="12" customHeight="1">
      <c r="B105" s="132" t="s">
        <v>161</v>
      </c>
      <c r="C105" s="132"/>
      <c r="D105" s="132"/>
      <c r="E105" s="132"/>
      <c r="F105" s="132"/>
      <c r="G105" s="132"/>
      <c r="H105" s="132"/>
      <c r="I105" s="213"/>
      <c r="J105" s="302" t="str">
        <f>IF(OR(Y62="",Y86=""),"",IF(J74=R62,R86,R62))</f>
        <v>GERMANAZ Nadine</v>
      </c>
      <c r="K105" s="299"/>
      <c r="L105" s="299"/>
      <c r="M105" s="299"/>
      <c r="N105" s="299"/>
      <c r="O105" s="299"/>
      <c r="P105" s="300"/>
      <c r="Q105" s="92">
        <v>0</v>
      </c>
      <c r="R105" s="210">
        <v>19</v>
      </c>
      <c r="S105" s="320"/>
      <c r="T105" s="320"/>
      <c r="U105" s="320"/>
      <c r="V105" s="320"/>
      <c r="W105" s="320"/>
      <c r="X105" s="320"/>
      <c r="Y105" s="192"/>
      <c r="AA105" s="321"/>
      <c r="AB105" s="321"/>
      <c r="AC105" s="321"/>
      <c r="AD105" s="321"/>
      <c r="AE105" s="321"/>
      <c r="AF105" s="321"/>
      <c r="AG105" s="192"/>
      <c r="AI105" s="322"/>
      <c r="AJ105" s="322"/>
      <c r="AK105" s="322"/>
      <c r="AL105" s="322"/>
      <c r="AM105" s="322"/>
      <c r="AN105" s="322"/>
      <c r="AO105" s="322"/>
      <c r="AP105" s="198"/>
      <c r="AQ105" s="206"/>
      <c r="AR105" s="189"/>
      <c r="AS105" s="189"/>
      <c r="AT105" s="190"/>
      <c r="AU105" s="189"/>
      <c r="AV105" s="189"/>
      <c r="AW105" s="190"/>
      <c r="AX105" s="165"/>
      <c r="AY105" s="196"/>
      <c r="AZ105" s="321"/>
      <c r="BA105" s="321"/>
      <c r="BB105" s="321"/>
      <c r="BC105" s="321"/>
      <c r="BD105" s="321"/>
      <c r="BE105" s="321"/>
      <c r="BF105" s="170"/>
      <c r="BG105" s="196"/>
      <c r="BH105" s="321"/>
      <c r="BI105" s="321"/>
      <c r="BJ105" s="321"/>
      <c r="BK105" s="321"/>
      <c r="BL105" s="321"/>
      <c r="BM105" s="321"/>
      <c r="BN105" s="165"/>
      <c r="BO105" s="139"/>
      <c r="BP105" s="321"/>
      <c r="BQ105" s="321"/>
      <c r="BR105" s="321"/>
      <c r="BS105" s="321"/>
      <c r="BT105" s="321"/>
      <c r="BU105" s="321"/>
      <c r="BV105" s="88">
        <v>17</v>
      </c>
      <c r="BW105" s="92">
        <v>0</v>
      </c>
      <c r="BX105" s="302" t="str">
        <f>IF(OR(BO62="",BO86=""),"",IF(BO62&gt;BO86,BP86,BP62))</f>
        <v>MOR Christophe</v>
      </c>
      <c r="BY105" s="299"/>
      <c r="BZ105" s="299"/>
      <c r="CA105" s="299"/>
      <c r="CB105" s="299"/>
      <c r="CC105" s="299"/>
      <c r="CD105" s="300"/>
      <c r="CE105" s="136"/>
      <c r="CF105" s="122" t="s">
        <v>161</v>
      </c>
      <c r="CG105" s="122"/>
      <c r="CH105" s="122"/>
      <c r="CI105" s="122"/>
      <c r="CJ105" s="122"/>
      <c r="CK105" s="122"/>
      <c r="CL105" s="122"/>
      <c r="CM105" s="209"/>
    </row>
    <row r="106" spans="1:91" ht="12" customHeight="1">
      <c r="A106" s="138"/>
      <c r="I106" s="214"/>
      <c r="J106" s="132" t="s">
        <v>161</v>
      </c>
      <c r="K106" s="132"/>
      <c r="L106" s="133"/>
      <c r="M106" s="132"/>
      <c r="N106" s="132"/>
      <c r="O106" s="133"/>
      <c r="P106" s="132"/>
      <c r="AA106" s="321"/>
      <c r="AB106" s="321"/>
      <c r="AC106" s="321"/>
      <c r="AD106" s="321"/>
      <c r="AE106" s="321"/>
      <c r="AF106" s="321"/>
      <c r="AG106" s="192"/>
      <c r="AI106" s="322"/>
      <c r="AJ106" s="322"/>
      <c r="AK106" s="322"/>
      <c r="AL106" s="322"/>
      <c r="AM106" s="322"/>
      <c r="AN106" s="322"/>
      <c r="AO106" s="322"/>
      <c r="AP106" s="198"/>
      <c r="AQ106" s="206"/>
      <c r="AR106" s="189"/>
      <c r="AS106" s="207"/>
      <c r="AT106" s="208"/>
      <c r="AU106" s="207"/>
      <c r="AV106" s="207"/>
      <c r="AW106" s="208"/>
      <c r="AX106" s="170"/>
      <c r="AY106" s="196"/>
      <c r="AZ106" s="321"/>
      <c r="BA106" s="321"/>
      <c r="BB106" s="321"/>
      <c r="BC106" s="321"/>
      <c r="BD106" s="321"/>
      <c r="BE106" s="321"/>
      <c r="BF106" s="170"/>
      <c r="BG106" s="196"/>
      <c r="BH106" s="321"/>
      <c r="BI106" s="321"/>
      <c r="BJ106" s="321"/>
      <c r="BK106" s="321"/>
      <c r="BL106" s="321"/>
      <c r="BM106" s="321"/>
      <c r="BN106" s="165"/>
      <c r="BO106" s="139"/>
      <c r="BP106" s="96"/>
      <c r="BQ106" s="96"/>
      <c r="BR106" s="97"/>
      <c r="BS106" s="96"/>
      <c r="BT106" s="96"/>
      <c r="BU106" s="97"/>
      <c r="BV106" s="165"/>
      <c r="BW106" s="167"/>
      <c r="BX106" s="122" t="s">
        <v>161</v>
      </c>
      <c r="BY106" s="122"/>
      <c r="BZ106" s="86"/>
      <c r="CA106" s="122"/>
      <c r="CB106" s="122"/>
      <c r="CC106" s="86"/>
      <c r="CD106" s="122"/>
      <c r="CE106" s="121"/>
      <c r="CF106" s="96"/>
      <c r="CG106" s="96"/>
      <c r="CH106" s="96"/>
      <c r="CI106" s="96"/>
      <c r="CJ106" s="96"/>
      <c r="CK106" s="96"/>
      <c r="CL106" s="167"/>
      <c r="CM106" s="204"/>
    </row>
    <row r="107" spans="1:91" ht="12" customHeight="1">
      <c r="A107" s="179">
        <v>20</v>
      </c>
      <c r="B107" s="318" t="str">
        <f>IF(OR(Q101="",Q105=""),"",IF(Q101&gt;Q105,J105,J101))</f>
        <v>GERMANAZ Nadine</v>
      </c>
      <c r="C107" s="318"/>
      <c r="D107" s="318"/>
      <c r="E107" s="318"/>
      <c r="F107" s="318"/>
      <c r="G107" s="318"/>
      <c r="H107" s="318"/>
      <c r="I107" s="318"/>
      <c r="J107" s="189"/>
      <c r="K107" s="189"/>
      <c r="L107" s="190"/>
      <c r="M107" s="189"/>
      <c r="N107" s="189"/>
      <c r="O107" s="190"/>
      <c r="P107" s="192"/>
      <c r="Q107" s="137"/>
      <c r="R107" s="139"/>
      <c r="S107" s="203"/>
      <c r="T107" s="203"/>
      <c r="U107" s="203"/>
      <c r="V107" s="203"/>
      <c r="W107" s="203"/>
      <c r="X107" s="203"/>
      <c r="Y107" s="165"/>
      <c r="AA107" s="321"/>
      <c r="AB107" s="321"/>
      <c r="AC107" s="321"/>
      <c r="AD107" s="321"/>
      <c r="AE107" s="321"/>
      <c r="AF107" s="321"/>
      <c r="AG107" s="192"/>
      <c r="AI107" s="322"/>
      <c r="AJ107" s="322"/>
      <c r="AK107" s="322"/>
      <c r="AL107" s="322"/>
      <c r="AM107" s="322"/>
      <c r="AN107" s="322"/>
      <c r="AO107" s="322"/>
      <c r="AP107" s="198"/>
      <c r="AQ107" s="206"/>
      <c r="AR107" s="189"/>
      <c r="AS107" s="211"/>
      <c r="AT107" s="211"/>
      <c r="AU107" s="211"/>
      <c r="AV107" s="211"/>
      <c r="AW107" s="211"/>
      <c r="AX107" s="170"/>
      <c r="AY107" s="206"/>
      <c r="AZ107" s="321"/>
      <c r="BA107" s="321"/>
      <c r="BB107" s="321"/>
      <c r="BC107" s="321"/>
      <c r="BD107" s="321"/>
      <c r="BE107" s="321"/>
      <c r="BF107" s="165"/>
      <c r="BG107" s="196"/>
      <c r="BH107" s="321"/>
      <c r="BI107" s="321"/>
      <c r="BJ107" s="321"/>
      <c r="BK107" s="321"/>
      <c r="BL107" s="321"/>
      <c r="BM107" s="321"/>
      <c r="BN107" s="165"/>
      <c r="BO107" s="139"/>
      <c r="BP107" s="96"/>
      <c r="BQ107" s="96"/>
      <c r="BR107" s="97"/>
      <c r="BS107" s="96"/>
      <c r="BT107" s="96"/>
      <c r="BU107" s="97"/>
      <c r="BV107" s="165"/>
      <c r="BW107" s="139"/>
      <c r="BX107" s="215"/>
      <c r="BY107" s="216"/>
      <c r="BZ107" s="217"/>
      <c r="CA107" s="216"/>
      <c r="CB107" s="216"/>
      <c r="CC107" s="217"/>
      <c r="CD107" s="218"/>
      <c r="CE107" s="299" t="str">
        <f>IF(CE103="","",IF(CE103=BX101,BX105,BX101))</f>
        <v>MOR Christophe</v>
      </c>
      <c r="CF107" s="299"/>
      <c r="CG107" s="299"/>
      <c r="CH107" s="299"/>
      <c r="CI107" s="299"/>
      <c r="CJ107" s="299"/>
      <c r="CK107" s="299"/>
      <c r="CL107" s="299"/>
      <c r="CM107" s="89">
        <v>4</v>
      </c>
    </row>
    <row r="108" spans="1:91" ht="12" customHeight="1">
      <c r="B108" s="132" t="s">
        <v>161</v>
      </c>
      <c r="C108" s="132"/>
      <c r="D108" s="132"/>
      <c r="E108" s="132"/>
      <c r="F108" s="132"/>
      <c r="G108" s="132"/>
      <c r="H108" s="132"/>
      <c r="I108" s="219"/>
      <c r="Z108" s="196"/>
      <c r="AA108" s="321"/>
      <c r="AB108" s="321"/>
      <c r="AC108" s="321"/>
      <c r="AD108" s="321"/>
      <c r="AE108" s="321"/>
      <c r="AF108" s="321"/>
      <c r="AG108" s="192"/>
      <c r="AI108" s="322"/>
      <c r="AJ108" s="322"/>
      <c r="AK108" s="322"/>
      <c r="AL108" s="322"/>
      <c r="AM108" s="322"/>
      <c r="AN108" s="322"/>
      <c r="AO108" s="322"/>
      <c r="AP108" s="198"/>
      <c r="AQ108" s="206"/>
      <c r="AR108" s="189"/>
      <c r="AS108" s="165"/>
      <c r="AT108" s="212"/>
      <c r="AU108" s="165"/>
      <c r="AV108" s="165"/>
      <c r="AW108" s="212"/>
      <c r="AX108" s="170"/>
      <c r="AY108" s="196"/>
      <c r="AZ108" s="321"/>
      <c r="BA108" s="321"/>
      <c r="BB108" s="321"/>
      <c r="BC108" s="321"/>
      <c r="BD108" s="321"/>
      <c r="BE108" s="321"/>
      <c r="BF108" s="165"/>
      <c r="BG108" s="196"/>
      <c r="BH108" s="321"/>
      <c r="BI108" s="321"/>
      <c r="BJ108" s="321"/>
      <c r="BK108" s="321"/>
      <c r="BL108" s="321"/>
      <c r="BM108" s="321"/>
      <c r="BN108" s="165"/>
      <c r="BO108" s="139"/>
      <c r="BP108" s="96"/>
      <c r="BQ108" s="96"/>
      <c r="BR108" s="97"/>
      <c r="BS108" s="96"/>
      <c r="BT108" s="96"/>
      <c r="BU108" s="97"/>
      <c r="BV108" s="165"/>
      <c r="BW108" s="139"/>
      <c r="BX108" s="159"/>
      <c r="BY108" s="159"/>
      <c r="BZ108" s="160"/>
      <c r="CA108" s="159"/>
      <c r="CB108" s="159"/>
      <c r="CC108" s="160"/>
      <c r="CD108" s="96"/>
      <c r="CE108" s="167"/>
      <c r="CF108" s="122" t="s">
        <v>161</v>
      </c>
      <c r="CG108" s="122"/>
      <c r="CH108" s="122"/>
      <c r="CI108" s="122"/>
      <c r="CJ108" s="122"/>
      <c r="CK108" s="122"/>
      <c r="CL108" s="122"/>
      <c r="CM108" s="209"/>
    </row>
    <row r="109" spans="1:91" ht="12" customHeight="1">
      <c r="A109" s="195"/>
      <c r="B109" s="203"/>
      <c r="C109" s="203"/>
      <c r="D109" s="203"/>
      <c r="E109" s="203"/>
      <c r="F109" s="167"/>
      <c r="G109" s="163"/>
      <c r="I109" s="80"/>
      <c r="J109" s="139"/>
      <c r="K109" s="96"/>
      <c r="L109" s="97"/>
      <c r="M109" s="96"/>
      <c r="N109" s="96"/>
      <c r="O109" s="97"/>
      <c r="R109" s="299" t="str">
        <f>IF(OR(AG8="",AG20=""),"",IF(R14=Z8,Z20,Z8))</f>
        <v>BEOLET Sylvain</v>
      </c>
      <c r="S109" s="299"/>
      <c r="T109" s="299"/>
      <c r="U109" s="299"/>
      <c r="V109" s="299"/>
      <c r="W109" s="299"/>
      <c r="X109" s="300"/>
      <c r="Y109" s="92">
        <v>1</v>
      </c>
      <c r="Z109" s="210">
        <v>6</v>
      </c>
      <c r="AA109" s="321"/>
      <c r="AB109" s="321"/>
      <c r="AC109" s="321"/>
      <c r="AD109" s="321"/>
      <c r="AE109" s="321"/>
      <c r="AF109" s="321"/>
      <c r="AG109" s="192"/>
      <c r="AI109" s="322"/>
      <c r="AJ109" s="322"/>
      <c r="AK109" s="322"/>
      <c r="AL109" s="322"/>
      <c r="AM109" s="322"/>
      <c r="AN109" s="322"/>
      <c r="AO109" s="322"/>
      <c r="AP109" s="198"/>
      <c r="AQ109" s="206"/>
      <c r="AR109" s="189"/>
      <c r="AS109" s="207"/>
      <c r="AT109" s="208"/>
      <c r="AU109" s="207"/>
      <c r="AV109" s="207"/>
      <c r="AW109" s="208"/>
      <c r="AX109" s="170"/>
      <c r="AY109" s="170"/>
      <c r="AZ109" s="321"/>
      <c r="BA109" s="321"/>
      <c r="BB109" s="321"/>
      <c r="BC109" s="321"/>
      <c r="BD109" s="321"/>
      <c r="BE109" s="321"/>
      <c r="BF109" s="170"/>
      <c r="BG109" s="200"/>
      <c r="BH109" s="321"/>
      <c r="BI109" s="321"/>
      <c r="BJ109" s="321"/>
      <c r="BK109" s="321"/>
      <c r="BL109" s="321"/>
      <c r="BM109" s="321"/>
      <c r="BN109" s="88">
        <v>8</v>
      </c>
      <c r="BO109" s="92">
        <v>1</v>
      </c>
      <c r="BP109" s="302" t="str">
        <f>IF(BP14="","",IF(BP14=BH8,BH20,BH8))</f>
        <v>PLADA BILLAR Tomas</v>
      </c>
      <c r="BQ109" s="299"/>
      <c r="BR109" s="299"/>
      <c r="BS109" s="299"/>
      <c r="BT109" s="299"/>
      <c r="BU109" s="299"/>
      <c r="BV109" s="299"/>
      <c r="BW109" s="139"/>
      <c r="BX109" s="96"/>
      <c r="BY109" s="96"/>
      <c r="BZ109" s="97"/>
      <c r="CA109" s="96"/>
      <c r="CB109" s="96"/>
      <c r="CC109" s="97"/>
      <c r="CD109" s="96"/>
      <c r="CE109" s="139"/>
      <c r="CF109" s="96"/>
      <c r="CG109" s="96"/>
      <c r="CH109" s="96"/>
      <c r="CI109" s="96"/>
      <c r="CJ109" s="96"/>
      <c r="CK109" s="96"/>
      <c r="CL109" s="96"/>
      <c r="CM109" s="220"/>
    </row>
    <row r="110" spans="1:91" ht="12" customHeight="1">
      <c r="A110" s="195"/>
      <c r="B110" s="203"/>
      <c r="C110" s="203"/>
      <c r="D110" s="203"/>
      <c r="E110" s="203"/>
      <c r="F110" s="167"/>
      <c r="G110" s="163"/>
      <c r="I110" s="80"/>
      <c r="J110" s="139"/>
      <c r="K110" s="96"/>
      <c r="L110" s="97"/>
      <c r="M110" s="96"/>
      <c r="N110" s="96"/>
      <c r="O110" s="97"/>
      <c r="Q110" s="118">
        <v>11</v>
      </c>
      <c r="R110" s="132" t="s">
        <v>161</v>
      </c>
      <c r="S110" s="132"/>
      <c r="T110" s="133"/>
      <c r="U110" s="132"/>
      <c r="V110" s="132"/>
      <c r="W110" s="133"/>
      <c r="X110" s="132"/>
      <c r="Y110" s="167"/>
      <c r="AA110" s="321"/>
      <c r="AB110" s="321"/>
      <c r="AC110" s="321"/>
      <c r="AD110" s="321"/>
      <c r="AE110" s="321"/>
      <c r="AF110" s="321"/>
      <c r="AG110" s="192"/>
      <c r="AI110" s="322"/>
      <c r="AJ110" s="322"/>
      <c r="AK110" s="322"/>
      <c r="AL110" s="322"/>
      <c r="AM110" s="322"/>
      <c r="AN110" s="322"/>
      <c r="AO110" s="322"/>
      <c r="AP110" s="198"/>
      <c r="AQ110" s="206"/>
      <c r="AR110" s="189"/>
      <c r="AS110" s="211"/>
      <c r="AT110" s="211"/>
      <c r="AU110" s="211"/>
      <c r="AV110" s="211"/>
      <c r="AW110" s="211"/>
      <c r="AX110" s="170"/>
      <c r="AY110" s="206"/>
      <c r="AZ110" s="321"/>
      <c r="BA110" s="321"/>
      <c r="BB110" s="321"/>
      <c r="BC110" s="321"/>
      <c r="BD110" s="321"/>
      <c r="BE110" s="321"/>
      <c r="BF110" s="165"/>
      <c r="BG110" s="200"/>
      <c r="BH110" s="321"/>
      <c r="BI110" s="321"/>
      <c r="BJ110" s="321"/>
      <c r="BK110" s="321"/>
      <c r="BL110" s="321"/>
      <c r="BM110" s="321"/>
      <c r="BN110" s="201"/>
      <c r="BO110" s="167"/>
      <c r="BP110" s="122" t="s">
        <v>161</v>
      </c>
      <c r="BQ110" s="122"/>
      <c r="BR110" s="86"/>
      <c r="BS110" s="122"/>
      <c r="BT110" s="122"/>
      <c r="BU110" s="86"/>
      <c r="BV110" s="122"/>
      <c r="BW110" s="104">
        <v>9</v>
      </c>
      <c r="BX110" s="100"/>
      <c r="BY110" s="101"/>
      <c r="BZ110" s="102"/>
      <c r="CA110" s="101"/>
      <c r="CB110" s="101"/>
      <c r="CC110" s="102"/>
      <c r="CD110" s="103"/>
      <c r="CE110" s="139"/>
      <c r="CF110" s="96"/>
      <c r="CG110" s="96"/>
      <c r="CH110" s="96"/>
      <c r="CI110" s="96"/>
      <c r="CJ110" s="96"/>
      <c r="CK110" s="96"/>
      <c r="CL110" s="96"/>
      <c r="CM110" s="220"/>
    </row>
    <row r="111" spans="1:91" ht="12" customHeight="1">
      <c r="A111" s="138"/>
      <c r="B111" s="96"/>
      <c r="C111" s="96"/>
      <c r="D111" s="96"/>
      <c r="E111" s="96"/>
      <c r="F111" s="96"/>
      <c r="G111" s="163"/>
      <c r="I111" s="80"/>
      <c r="J111" s="299" t="str">
        <f>IF(OR(Y109="",Y113=""),"",IF(Y109&gt;Y113,R109,R113))</f>
        <v>BEOLET Sylvain</v>
      </c>
      <c r="K111" s="299"/>
      <c r="L111" s="299"/>
      <c r="M111" s="299"/>
      <c r="N111" s="299"/>
      <c r="O111" s="299"/>
      <c r="P111" s="300"/>
      <c r="Q111" s="92">
        <v>0</v>
      </c>
      <c r="R111" s="106" t="s">
        <v>160</v>
      </c>
      <c r="S111" s="106"/>
      <c r="T111" s="107">
        <v>11</v>
      </c>
      <c r="U111" s="108" t="s">
        <v>161</v>
      </c>
      <c r="V111" s="108"/>
      <c r="W111" s="109" t="s">
        <v>161</v>
      </c>
      <c r="X111" s="124"/>
      <c r="Y111" s="147">
        <v>61</v>
      </c>
      <c r="AA111" s="321"/>
      <c r="AB111" s="321"/>
      <c r="AC111" s="321"/>
      <c r="AD111" s="321"/>
      <c r="AE111" s="321"/>
      <c r="AF111" s="321"/>
      <c r="AG111" s="192"/>
      <c r="AI111" s="322"/>
      <c r="AJ111" s="322"/>
      <c r="AK111" s="322"/>
      <c r="AL111" s="322"/>
      <c r="AM111" s="322"/>
      <c r="AN111" s="322"/>
      <c r="AO111" s="322"/>
      <c r="AP111" s="198"/>
      <c r="AQ111" s="206"/>
      <c r="AR111" s="189"/>
      <c r="AS111" s="165"/>
      <c r="AT111" s="212"/>
      <c r="AU111" s="165"/>
      <c r="AV111" s="165"/>
      <c r="AW111" s="212"/>
      <c r="AX111" s="170"/>
      <c r="AY111" s="165"/>
      <c r="AZ111" s="321"/>
      <c r="BA111" s="321"/>
      <c r="BB111" s="321"/>
      <c r="BC111" s="321"/>
      <c r="BD111" s="321"/>
      <c r="BE111" s="321"/>
      <c r="BF111" s="170"/>
      <c r="BG111" s="200"/>
      <c r="BH111" s="321"/>
      <c r="BI111" s="321"/>
      <c r="BJ111" s="321"/>
      <c r="BK111" s="321"/>
      <c r="BL111" s="321"/>
      <c r="BM111" s="321"/>
      <c r="BN111" s="201"/>
      <c r="BO111" s="147">
        <v>70</v>
      </c>
      <c r="BP111" s="106" t="s">
        <v>160</v>
      </c>
      <c r="BQ111" s="106"/>
      <c r="BR111" s="107">
        <v>3</v>
      </c>
      <c r="BS111" s="108" t="s">
        <v>161</v>
      </c>
      <c r="BT111" s="108"/>
      <c r="BU111" s="109" t="s">
        <v>161</v>
      </c>
      <c r="BV111" s="124"/>
      <c r="BW111" s="92">
        <v>0</v>
      </c>
      <c r="BX111" s="302" t="str">
        <f>IF(OR(BO109="",BO113=""),"",IF(BO109&gt;BO113,BP109,BP113))</f>
        <v>PLADA BILLAR Tomas</v>
      </c>
      <c r="BY111" s="299"/>
      <c r="BZ111" s="299"/>
      <c r="CA111" s="299"/>
      <c r="CB111" s="299"/>
      <c r="CC111" s="299"/>
      <c r="CD111" s="299"/>
      <c r="CE111" s="139"/>
      <c r="CF111" s="96"/>
      <c r="CG111" s="96"/>
      <c r="CH111" s="96"/>
      <c r="CI111" s="96"/>
      <c r="CJ111" s="96"/>
      <c r="CK111" s="96"/>
      <c r="CL111" s="96"/>
      <c r="CM111" s="220"/>
    </row>
    <row r="112" spans="1:91" ht="12" customHeight="1">
      <c r="A112" s="221"/>
      <c r="B112" s="201"/>
      <c r="C112" s="201"/>
      <c r="D112" s="201"/>
      <c r="E112" s="201"/>
      <c r="F112" s="201"/>
      <c r="G112" s="222"/>
      <c r="I112" s="183"/>
      <c r="J112" s="132" t="s">
        <v>161</v>
      </c>
      <c r="K112" s="132"/>
      <c r="L112" s="133"/>
      <c r="M112" s="132"/>
      <c r="N112" s="132"/>
      <c r="O112" s="133"/>
      <c r="P112" s="132"/>
      <c r="Q112" s="127"/>
      <c r="R112" s="96"/>
      <c r="S112" s="96"/>
      <c r="T112" s="97"/>
      <c r="U112" s="96"/>
      <c r="V112" s="96"/>
      <c r="W112" s="97"/>
      <c r="X112" s="167"/>
      <c r="Y112" s="96"/>
      <c r="AA112" s="321"/>
      <c r="AB112" s="321"/>
      <c r="AC112" s="321"/>
      <c r="AD112" s="321"/>
      <c r="AE112" s="321"/>
      <c r="AF112" s="321"/>
      <c r="AG112" s="192"/>
      <c r="AI112" s="322"/>
      <c r="AJ112" s="322"/>
      <c r="AK112" s="322"/>
      <c r="AL112" s="322"/>
      <c r="AM112" s="322"/>
      <c r="AN112" s="322"/>
      <c r="AO112" s="322"/>
      <c r="AP112" s="198"/>
      <c r="AQ112" s="206"/>
      <c r="AR112" s="189"/>
      <c r="AS112" s="189"/>
      <c r="AT112" s="190"/>
      <c r="AU112" s="189"/>
      <c r="AV112" s="189"/>
      <c r="AW112" s="190"/>
      <c r="AX112" s="165"/>
      <c r="AY112" s="196"/>
      <c r="AZ112" s="321"/>
      <c r="BA112" s="321"/>
      <c r="BB112" s="321"/>
      <c r="BC112" s="321"/>
      <c r="BD112" s="321"/>
      <c r="BE112" s="321"/>
      <c r="BF112" s="170"/>
      <c r="BG112" s="200"/>
      <c r="BH112" s="321"/>
      <c r="BI112" s="321"/>
      <c r="BJ112" s="321"/>
      <c r="BK112" s="321"/>
      <c r="BL112" s="321"/>
      <c r="BM112" s="321"/>
      <c r="BN112" s="201"/>
      <c r="BO112" s="96"/>
      <c r="BP112" s="96"/>
      <c r="BQ112" s="96"/>
      <c r="BR112" s="97"/>
      <c r="BS112" s="96"/>
      <c r="BT112" s="96"/>
      <c r="BU112" s="97"/>
      <c r="BV112" s="167"/>
      <c r="BW112" s="131"/>
      <c r="BX112" s="122" t="s">
        <v>161</v>
      </c>
      <c r="BY112" s="122"/>
      <c r="BZ112" s="86"/>
      <c r="CA112" s="122"/>
      <c r="CB112" s="122"/>
      <c r="CC112" s="86"/>
      <c r="CD112" s="122"/>
      <c r="CE112" s="136"/>
      <c r="CF112" s="96"/>
      <c r="CG112" s="96"/>
      <c r="CH112" s="96"/>
      <c r="CI112" s="96"/>
      <c r="CJ112" s="96"/>
      <c r="CK112" s="96"/>
      <c r="CL112" s="96"/>
      <c r="CM112" s="220"/>
    </row>
    <row r="113" spans="1:91" ht="12" customHeight="1">
      <c r="I113" s="183"/>
      <c r="J113" s="132" t="s">
        <v>161</v>
      </c>
      <c r="K113" s="132"/>
      <c r="L113" s="133"/>
      <c r="M113" s="132"/>
      <c r="N113" s="132"/>
      <c r="O113" s="133"/>
      <c r="P113" s="132"/>
      <c r="Q113" s="153"/>
      <c r="R113" s="302" t="str">
        <f>IF(OR(AG32="",AG44=""),"",IF(R38=Z32,Z44,Z32))</f>
        <v>RICHARD Sébastien</v>
      </c>
      <c r="S113" s="299"/>
      <c r="T113" s="299"/>
      <c r="U113" s="299"/>
      <c r="V113" s="299"/>
      <c r="W113" s="299"/>
      <c r="X113" s="300"/>
      <c r="Y113" s="92">
        <v>0</v>
      </c>
      <c r="Z113" s="210">
        <v>11</v>
      </c>
      <c r="AA113" s="321"/>
      <c r="AB113" s="321"/>
      <c r="AC113" s="321"/>
      <c r="AD113" s="321"/>
      <c r="AE113" s="321"/>
      <c r="AF113" s="321"/>
      <c r="AG113" s="192"/>
      <c r="AI113" s="322"/>
      <c r="AJ113" s="322"/>
      <c r="AK113" s="322"/>
      <c r="AL113" s="322"/>
      <c r="AM113" s="322"/>
      <c r="AN113" s="322"/>
      <c r="AO113" s="322"/>
      <c r="AP113" s="198"/>
      <c r="AQ113" s="206"/>
      <c r="AR113" s="189"/>
      <c r="AS113" s="207"/>
      <c r="AT113" s="208"/>
      <c r="AU113" s="207"/>
      <c r="AV113" s="207"/>
      <c r="AW113" s="208"/>
      <c r="AX113" s="170"/>
      <c r="AY113" s="196"/>
      <c r="AZ113" s="321"/>
      <c r="BA113" s="321"/>
      <c r="BB113" s="321"/>
      <c r="BC113" s="321"/>
      <c r="BD113" s="321"/>
      <c r="BE113" s="321"/>
      <c r="BF113" s="170"/>
      <c r="BG113" s="200"/>
      <c r="BH113" s="321"/>
      <c r="BI113" s="321"/>
      <c r="BJ113" s="321"/>
      <c r="BK113" s="321"/>
      <c r="BL113" s="321"/>
      <c r="BM113" s="321"/>
      <c r="BN113" s="88">
        <v>9</v>
      </c>
      <c r="BO113" s="92">
        <v>0</v>
      </c>
      <c r="BP113" s="302" t="str">
        <f>IF(BP38="","",IF(BP38=BH32,BH44,BH32))</f>
        <v>MULOT André</v>
      </c>
      <c r="BQ113" s="299"/>
      <c r="BR113" s="299"/>
      <c r="BS113" s="299"/>
      <c r="BT113" s="299"/>
      <c r="BU113" s="299"/>
      <c r="BV113" s="300"/>
      <c r="BW113" s="136"/>
      <c r="BX113" s="122" t="s">
        <v>161</v>
      </c>
      <c r="BY113" s="122"/>
      <c r="BZ113" s="86"/>
      <c r="CA113" s="122"/>
      <c r="CB113" s="122"/>
      <c r="CC113" s="86"/>
      <c r="CD113" s="122"/>
      <c r="CE113" s="136"/>
      <c r="CF113" s="96"/>
      <c r="CG113" s="96"/>
      <c r="CH113" s="96"/>
      <c r="CI113" s="96"/>
      <c r="CJ113" s="96"/>
      <c r="CK113" s="96"/>
      <c r="CL113" s="96"/>
      <c r="CM113" s="220"/>
    </row>
    <row r="114" spans="1:91" ht="12" customHeight="1">
      <c r="A114" s="179">
        <v>21</v>
      </c>
      <c r="B114" s="299" t="str">
        <f>IF(OR(Q111="",Q117=""),"",IF(Q111&gt;Q117,J111,J117))</f>
        <v>BERNEL Jean-Marc</v>
      </c>
      <c r="C114" s="299"/>
      <c r="D114" s="299"/>
      <c r="E114" s="299"/>
      <c r="F114" s="299"/>
      <c r="G114" s="299"/>
      <c r="H114" s="299"/>
      <c r="I114" s="300"/>
      <c r="J114" s="106" t="s">
        <v>160</v>
      </c>
      <c r="K114" s="106"/>
      <c r="L114" s="107">
        <v>11</v>
      </c>
      <c r="M114" s="108" t="s">
        <v>161</v>
      </c>
      <c r="N114" s="108"/>
      <c r="O114" s="109" t="s">
        <v>161</v>
      </c>
      <c r="P114" s="124"/>
      <c r="Q114" s="147">
        <v>57</v>
      </c>
      <c r="R114" s="132" t="s">
        <v>161</v>
      </c>
      <c r="S114" s="132"/>
      <c r="T114" s="133"/>
      <c r="U114" s="132"/>
      <c r="V114" s="132"/>
      <c r="W114" s="133"/>
      <c r="X114" s="132"/>
      <c r="Y114" s="167"/>
      <c r="AA114" s="321"/>
      <c r="AB114" s="321"/>
      <c r="AC114" s="321"/>
      <c r="AD114" s="321"/>
      <c r="AE114" s="321"/>
      <c r="AF114" s="321"/>
      <c r="AG114" s="192"/>
      <c r="AI114" s="322"/>
      <c r="AJ114" s="322"/>
      <c r="AK114" s="322"/>
      <c r="AL114" s="322"/>
      <c r="AM114" s="322"/>
      <c r="AN114" s="322"/>
      <c r="AO114" s="322"/>
      <c r="AP114" s="198"/>
      <c r="AQ114" s="206"/>
      <c r="AR114" s="189"/>
      <c r="AS114" s="189"/>
      <c r="AT114" s="190"/>
      <c r="AU114" s="189"/>
      <c r="AV114" s="189"/>
      <c r="AW114" s="190"/>
      <c r="AX114" s="165"/>
      <c r="AY114" s="196"/>
      <c r="AZ114" s="321"/>
      <c r="BA114" s="321"/>
      <c r="BB114" s="321"/>
      <c r="BC114" s="321"/>
      <c r="BD114" s="321"/>
      <c r="BE114" s="321"/>
      <c r="BF114" s="170"/>
      <c r="BG114" s="200"/>
      <c r="BH114" s="321"/>
      <c r="BI114" s="321"/>
      <c r="BJ114" s="321"/>
      <c r="BK114" s="321"/>
      <c r="BL114" s="321"/>
      <c r="BM114" s="321"/>
      <c r="BN114" s="88"/>
      <c r="BO114" s="167"/>
      <c r="BP114" s="122" t="s">
        <v>161</v>
      </c>
      <c r="BQ114" s="122"/>
      <c r="BR114" s="86"/>
      <c r="BS114" s="122"/>
      <c r="BT114" s="122"/>
      <c r="BU114" s="86"/>
      <c r="BV114" s="122"/>
      <c r="BW114" s="147">
        <v>75</v>
      </c>
      <c r="BX114" s="106" t="s">
        <v>160</v>
      </c>
      <c r="BY114" s="106"/>
      <c r="BZ114" s="107">
        <v>3</v>
      </c>
      <c r="CA114" s="108" t="s">
        <v>161</v>
      </c>
      <c r="CB114" s="108"/>
      <c r="CC114" s="109" t="s">
        <v>161</v>
      </c>
      <c r="CD114" s="124"/>
      <c r="CE114" s="302" t="str">
        <f>IF(OR(BW111="",BW117=""),"",IF(BW111&gt;BW117,BX111,BX117))</f>
        <v>NICOLLET Sébastien</v>
      </c>
      <c r="CF114" s="299"/>
      <c r="CG114" s="299"/>
      <c r="CH114" s="299"/>
      <c r="CI114" s="299"/>
      <c r="CJ114" s="299"/>
      <c r="CK114" s="299"/>
      <c r="CL114" s="299"/>
      <c r="CM114" s="89">
        <v>5</v>
      </c>
    </row>
    <row r="115" spans="1:91" ht="12" customHeight="1">
      <c r="A115" s="138"/>
      <c r="B115" s="132" t="s">
        <v>161</v>
      </c>
      <c r="C115" s="132"/>
      <c r="D115" s="132"/>
      <c r="E115" s="132"/>
      <c r="F115" s="132"/>
      <c r="G115" s="132"/>
      <c r="H115" s="132"/>
      <c r="I115" s="183"/>
      <c r="J115" s="96"/>
      <c r="K115" s="96"/>
      <c r="L115" s="97"/>
      <c r="M115" s="96"/>
      <c r="N115" s="96"/>
      <c r="O115" s="97"/>
      <c r="P115" s="167"/>
      <c r="Q115" s="139"/>
      <c r="R115" s="299" t="str">
        <f>IF(OR(AG56="",AG68=""),"",IF(R62=Z56,Z68,Z56))</f>
        <v>MENARD Florent</v>
      </c>
      <c r="S115" s="299"/>
      <c r="T115" s="299"/>
      <c r="U115" s="299"/>
      <c r="V115" s="299"/>
      <c r="W115" s="299"/>
      <c r="X115" s="300"/>
      <c r="Y115" s="92">
        <v>0</v>
      </c>
      <c r="Z115" s="210">
        <v>22</v>
      </c>
      <c r="AA115" s="321"/>
      <c r="AB115" s="321"/>
      <c r="AC115" s="321"/>
      <c r="AD115" s="321"/>
      <c r="AE115" s="321"/>
      <c r="AF115" s="321"/>
      <c r="AG115" s="192"/>
      <c r="AI115" s="322"/>
      <c r="AJ115" s="322"/>
      <c r="AK115" s="322"/>
      <c r="AL115" s="322"/>
      <c r="AM115" s="322"/>
      <c r="AN115" s="322"/>
      <c r="AO115" s="322"/>
      <c r="AP115" s="198"/>
      <c r="AQ115" s="206"/>
      <c r="AR115" s="189"/>
      <c r="AS115" s="207"/>
      <c r="AT115" s="208"/>
      <c r="AU115" s="207"/>
      <c r="AV115" s="207"/>
      <c r="AW115" s="208"/>
      <c r="AX115" s="170"/>
      <c r="AY115" s="196"/>
      <c r="AZ115" s="321"/>
      <c r="BA115" s="321"/>
      <c r="BB115" s="321"/>
      <c r="BC115" s="321"/>
      <c r="BD115" s="321"/>
      <c r="BE115" s="321"/>
      <c r="BF115" s="170"/>
      <c r="BG115" s="200"/>
      <c r="BH115" s="321"/>
      <c r="BI115" s="321"/>
      <c r="BJ115" s="321"/>
      <c r="BK115" s="321"/>
      <c r="BL115" s="321"/>
      <c r="BM115" s="321"/>
      <c r="BN115" s="88">
        <v>24</v>
      </c>
      <c r="BO115" s="92">
        <v>0</v>
      </c>
      <c r="BP115" s="302" t="str">
        <f>IF(BP62="","",IF(BP62=BH56,BH68,BH56))</f>
        <v>BONARDAU Thierry</v>
      </c>
      <c r="BQ115" s="299"/>
      <c r="BR115" s="299"/>
      <c r="BS115" s="299"/>
      <c r="BT115" s="299"/>
      <c r="BU115" s="299"/>
      <c r="BV115" s="299"/>
      <c r="BW115" s="139"/>
      <c r="BX115" s="96"/>
      <c r="BY115" s="96"/>
      <c r="BZ115" s="97"/>
      <c r="CA115" s="96"/>
      <c r="CB115" s="96"/>
      <c r="CC115" s="97"/>
      <c r="CD115" s="167"/>
      <c r="CE115" s="131"/>
      <c r="CF115" s="122" t="s">
        <v>161</v>
      </c>
      <c r="CG115" s="122"/>
      <c r="CH115" s="122"/>
      <c r="CI115" s="122"/>
      <c r="CJ115" s="122"/>
      <c r="CK115" s="122"/>
      <c r="CL115" s="122"/>
      <c r="CM115" s="220"/>
    </row>
    <row r="116" spans="1:91" ht="12" customHeight="1">
      <c r="A116" s="138"/>
      <c r="B116" s="132" t="s">
        <v>161</v>
      </c>
      <c r="C116" s="132"/>
      <c r="D116" s="132"/>
      <c r="E116" s="132"/>
      <c r="F116" s="132"/>
      <c r="G116" s="132"/>
      <c r="H116" s="132"/>
      <c r="I116" s="183"/>
      <c r="J116" s="100"/>
      <c r="K116" s="101"/>
      <c r="L116" s="102"/>
      <c r="M116" s="101"/>
      <c r="N116" s="101"/>
      <c r="O116" s="102"/>
      <c r="P116" s="103"/>
      <c r="Q116" s="223"/>
      <c r="R116" s="132" t="s">
        <v>161</v>
      </c>
      <c r="S116" s="132"/>
      <c r="T116" s="133"/>
      <c r="U116" s="132"/>
      <c r="V116" s="132"/>
      <c r="W116" s="133"/>
      <c r="X116" s="132"/>
      <c r="Y116" s="167"/>
      <c r="AA116" s="321"/>
      <c r="AB116" s="321"/>
      <c r="AC116" s="321"/>
      <c r="AD116" s="321"/>
      <c r="AE116" s="321"/>
      <c r="AF116" s="321"/>
      <c r="AG116" s="192"/>
      <c r="AI116" s="322"/>
      <c r="AJ116" s="322"/>
      <c r="AK116" s="322"/>
      <c r="AL116" s="322"/>
      <c r="AM116" s="322"/>
      <c r="AN116" s="322"/>
      <c r="AO116" s="322"/>
      <c r="AP116" s="198"/>
      <c r="AQ116" s="206"/>
      <c r="AR116" s="189"/>
      <c r="AS116" s="211"/>
      <c r="AT116" s="211"/>
      <c r="AU116" s="211"/>
      <c r="AV116" s="211"/>
      <c r="AW116" s="211"/>
      <c r="AX116" s="170"/>
      <c r="AY116" s="206"/>
      <c r="AZ116" s="321"/>
      <c r="BA116" s="321"/>
      <c r="BB116" s="321"/>
      <c r="BC116" s="321"/>
      <c r="BD116" s="321"/>
      <c r="BE116" s="321"/>
      <c r="BF116" s="165"/>
      <c r="BG116" s="200"/>
      <c r="BH116" s="321"/>
      <c r="BI116" s="321"/>
      <c r="BJ116" s="321"/>
      <c r="BK116" s="321"/>
      <c r="BL116" s="321"/>
      <c r="BM116" s="321"/>
      <c r="BN116" s="201"/>
      <c r="BO116" s="167"/>
      <c r="BP116" s="122" t="s">
        <v>161</v>
      </c>
      <c r="BQ116" s="122"/>
      <c r="BR116" s="86"/>
      <c r="BS116" s="122"/>
      <c r="BT116" s="122"/>
      <c r="BU116" s="86"/>
      <c r="BV116" s="122"/>
      <c r="BW116" s="135"/>
      <c r="BX116" s="100"/>
      <c r="BY116" s="101"/>
      <c r="BZ116" s="102"/>
      <c r="CA116" s="101"/>
      <c r="CB116" s="101"/>
      <c r="CC116" s="102"/>
      <c r="CD116" s="103"/>
      <c r="CE116" s="136"/>
      <c r="CF116" s="122" t="s">
        <v>161</v>
      </c>
      <c r="CG116" s="122"/>
      <c r="CH116" s="122"/>
      <c r="CI116" s="122"/>
      <c r="CJ116" s="122"/>
      <c r="CK116" s="122"/>
      <c r="CL116" s="122"/>
      <c r="CM116" s="220"/>
    </row>
    <row r="117" spans="1:91" ht="12" customHeight="1">
      <c r="A117" s="138"/>
      <c r="B117" s="96"/>
      <c r="C117" s="96"/>
      <c r="D117" s="96"/>
      <c r="E117" s="96"/>
      <c r="F117" s="96"/>
      <c r="G117" s="222"/>
      <c r="I117" s="183"/>
      <c r="J117" s="302" t="str">
        <f>IF(OR(Y115="",Y119=""),"",IF(Y115&gt;Y119,R115,R119))</f>
        <v>BERNEL Jean-Marc</v>
      </c>
      <c r="K117" s="299"/>
      <c r="L117" s="299"/>
      <c r="M117" s="299"/>
      <c r="N117" s="299"/>
      <c r="O117" s="299"/>
      <c r="P117" s="300"/>
      <c r="Q117" s="92">
        <v>1</v>
      </c>
      <c r="R117" s="106" t="s">
        <v>160</v>
      </c>
      <c r="S117" s="106"/>
      <c r="T117" s="107">
        <v>12</v>
      </c>
      <c r="U117" s="108" t="s">
        <v>161</v>
      </c>
      <c r="V117" s="108"/>
      <c r="W117" s="109" t="s">
        <v>161</v>
      </c>
      <c r="X117" s="124"/>
      <c r="Y117" s="147">
        <v>62</v>
      </c>
      <c r="AA117" s="321"/>
      <c r="AB117" s="321"/>
      <c r="AC117" s="321"/>
      <c r="AD117" s="321"/>
      <c r="AE117" s="321"/>
      <c r="AF117" s="321"/>
      <c r="AG117" s="192"/>
      <c r="AI117" s="322"/>
      <c r="AJ117" s="322"/>
      <c r="AK117" s="322"/>
      <c r="AL117" s="322"/>
      <c r="AM117" s="322"/>
      <c r="AN117" s="322"/>
      <c r="AO117" s="322"/>
      <c r="AP117" s="198"/>
      <c r="AQ117" s="206"/>
      <c r="AR117" s="189"/>
      <c r="AS117" s="165"/>
      <c r="AT117" s="212"/>
      <c r="AU117" s="165"/>
      <c r="AV117" s="165"/>
      <c r="AW117" s="212"/>
      <c r="AX117" s="170"/>
      <c r="AY117" s="196"/>
      <c r="AZ117" s="321"/>
      <c r="BA117" s="321"/>
      <c r="BB117" s="321"/>
      <c r="BC117" s="321"/>
      <c r="BD117" s="321"/>
      <c r="BE117" s="321"/>
      <c r="BF117" s="165"/>
      <c r="BG117" s="200"/>
      <c r="BH117" s="321"/>
      <c r="BI117" s="321"/>
      <c r="BJ117" s="321"/>
      <c r="BK117" s="321"/>
      <c r="BL117" s="321"/>
      <c r="BM117" s="321"/>
      <c r="BN117" s="201"/>
      <c r="BO117" s="147">
        <v>69</v>
      </c>
      <c r="BP117" s="106" t="s">
        <v>160</v>
      </c>
      <c r="BQ117" s="106"/>
      <c r="BR117" s="107">
        <v>4</v>
      </c>
      <c r="BS117" s="108" t="s">
        <v>161</v>
      </c>
      <c r="BT117" s="108"/>
      <c r="BU117" s="109" t="s">
        <v>161</v>
      </c>
      <c r="BV117" s="124"/>
      <c r="BW117" s="92">
        <v>1</v>
      </c>
      <c r="BX117" s="302" t="str">
        <f>IF(OR(BO115="",BO119=""),"",IF(BO115&gt;BO119,BP115,BP119))</f>
        <v>NICOLLET Sébastien</v>
      </c>
      <c r="BY117" s="299"/>
      <c r="BZ117" s="299"/>
      <c r="CA117" s="299"/>
      <c r="CB117" s="299"/>
      <c r="CC117" s="299"/>
      <c r="CD117" s="300"/>
      <c r="CE117" s="136"/>
      <c r="CF117" s="96"/>
      <c r="CG117" s="96"/>
      <c r="CH117" s="96"/>
      <c r="CI117" s="96"/>
      <c r="CJ117" s="96"/>
      <c r="CK117" s="96"/>
      <c r="CL117" s="167"/>
      <c r="CM117" s="220"/>
    </row>
    <row r="118" spans="1:91" ht="12" customHeight="1">
      <c r="A118" s="138"/>
      <c r="B118" s="96"/>
      <c r="C118" s="96"/>
      <c r="D118" s="96"/>
      <c r="E118" s="96"/>
      <c r="F118" s="96"/>
      <c r="G118" s="222"/>
      <c r="I118" s="80"/>
      <c r="J118" s="175" t="s">
        <v>161</v>
      </c>
      <c r="K118" s="175"/>
      <c r="L118" s="176"/>
      <c r="M118" s="175"/>
      <c r="N118" s="175"/>
      <c r="O118" s="176"/>
      <c r="P118" s="132"/>
      <c r="Q118" s="118">
        <v>22</v>
      </c>
      <c r="R118" s="96"/>
      <c r="S118" s="96"/>
      <c r="T118" s="97"/>
      <c r="U118" s="96"/>
      <c r="V118" s="96"/>
      <c r="W118" s="97"/>
      <c r="X118" s="167"/>
      <c r="Y118" s="96"/>
      <c r="AA118" s="321"/>
      <c r="AB118" s="321"/>
      <c r="AC118" s="321"/>
      <c r="AD118" s="321"/>
      <c r="AE118" s="321"/>
      <c r="AF118" s="321"/>
      <c r="AG118" s="192"/>
      <c r="AI118" s="322"/>
      <c r="AJ118" s="322"/>
      <c r="AK118" s="322"/>
      <c r="AL118" s="322"/>
      <c r="AM118" s="322"/>
      <c r="AN118" s="322"/>
      <c r="AO118" s="322"/>
      <c r="AP118" s="198"/>
      <c r="AQ118" s="206"/>
      <c r="AR118" s="189"/>
      <c r="AS118" s="189"/>
      <c r="AT118" s="190"/>
      <c r="AU118" s="189"/>
      <c r="AV118" s="189"/>
      <c r="AW118" s="190"/>
      <c r="AX118" s="165"/>
      <c r="AY118" s="170"/>
      <c r="AZ118" s="321"/>
      <c r="BA118" s="321"/>
      <c r="BB118" s="321"/>
      <c r="BC118" s="321"/>
      <c r="BD118" s="321"/>
      <c r="BE118" s="321"/>
      <c r="BF118" s="170"/>
      <c r="BG118" s="200"/>
      <c r="BH118" s="321"/>
      <c r="BI118" s="321"/>
      <c r="BJ118" s="321"/>
      <c r="BK118" s="321"/>
      <c r="BL118" s="321"/>
      <c r="BM118" s="321"/>
      <c r="BN118" s="201"/>
      <c r="BO118" s="96"/>
      <c r="BP118" s="96"/>
      <c r="BQ118" s="96"/>
      <c r="BR118" s="97"/>
      <c r="BS118" s="96"/>
      <c r="BT118" s="96"/>
      <c r="BU118" s="97"/>
      <c r="BV118" s="167"/>
      <c r="BW118" s="104">
        <v>24</v>
      </c>
      <c r="BX118" s="143" t="s">
        <v>161</v>
      </c>
      <c r="BY118" s="143"/>
      <c r="BZ118" s="144"/>
      <c r="CA118" s="143"/>
      <c r="CB118" s="143"/>
      <c r="CC118" s="144"/>
      <c r="CD118" s="143"/>
      <c r="CE118" s="139"/>
      <c r="CF118" s="96"/>
      <c r="CG118" s="96"/>
      <c r="CH118" s="96"/>
      <c r="CI118" s="96"/>
      <c r="CJ118" s="96"/>
      <c r="CK118" s="96"/>
      <c r="CL118" s="165"/>
      <c r="CM118" s="220"/>
    </row>
    <row r="119" spans="1:91" ht="12" customHeight="1">
      <c r="A119" s="179">
        <v>22</v>
      </c>
      <c r="B119" s="318" t="str">
        <f>IF(OR(Q111="",Q117=""),"",IF(Q111&gt;Q117,J117,J111))</f>
        <v>BEOLET Sylvain</v>
      </c>
      <c r="C119" s="318"/>
      <c r="D119" s="318"/>
      <c r="E119" s="318"/>
      <c r="F119" s="318"/>
      <c r="G119" s="318"/>
      <c r="H119" s="318"/>
      <c r="I119" s="318"/>
      <c r="J119" s="132" t="s">
        <v>161</v>
      </c>
      <c r="K119" s="132"/>
      <c r="L119" s="133"/>
      <c r="M119" s="132"/>
      <c r="N119" s="132"/>
      <c r="O119" s="133"/>
      <c r="P119" s="132"/>
      <c r="Q119" s="113"/>
      <c r="R119" s="302" t="str">
        <f>IF(OR(AG80="",AG92=""),"",IF(R86=Z80,Z92,Z80))</f>
        <v>BERNEL Jean-Marc</v>
      </c>
      <c r="S119" s="299"/>
      <c r="T119" s="299"/>
      <c r="U119" s="299"/>
      <c r="V119" s="299"/>
      <c r="W119" s="299"/>
      <c r="X119" s="300"/>
      <c r="Y119" s="92">
        <v>1</v>
      </c>
      <c r="Z119" s="210">
        <v>27</v>
      </c>
      <c r="AA119" s="321"/>
      <c r="AB119" s="321"/>
      <c r="AC119" s="321"/>
      <c r="AD119" s="321"/>
      <c r="AE119" s="321"/>
      <c r="AF119" s="321"/>
      <c r="AG119" s="192"/>
      <c r="AI119" s="322"/>
      <c r="AJ119" s="322"/>
      <c r="AK119" s="322"/>
      <c r="AL119" s="322"/>
      <c r="AM119" s="322"/>
      <c r="AN119" s="322"/>
      <c r="AO119" s="322"/>
      <c r="AP119" s="198"/>
      <c r="AQ119" s="206"/>
      <c r="AR119" s="189"/>
      <c r="AS119" s="207"/>
      <c r="AT119" s="208"/>
      <c r="AU119" s="207"/>
      <c r="AV119" s="207"/>
      <c r="AW119" s="208"/>
      <c r="AX119" s="170"/>
      <c r="AY119" s="170"/>
      <c r="AZ119" s="321"/>
      <c r="BA119" s="321"/>
      <c r="BB119" s="321"/>
      <c r="BC119" s="321"/>
      <c r="BD119" s="321"/>
      <c r="BE119" s="321"/>
      <c r="BF119" s="170"/>
      <c r="BG119" s="200"/>
      <c r="BH119" s="321"/>
      <c r="BI119" s="321"/>
      <c r="BJ119" s="321"/>
      <c r="BK119" s="321"/>
      <c r="BL119" s="321"/>
      <c r="BM119" s="321"/>
      <c r="BN119" s="88">
        <v>25</v>
      </c>
      <c r="BO119" s="92">
        <v>1</v>
      </c>
      <c r="BP119" s="302" t="str">
        <f>IF(BP86="","",IF(BP86=BH80,BH92,BH80))</f>
        <v>NICOLLET Sébastien</v>
      </c>
      <c r="BQ119" s="299"/>
      <c r="BR119" s="299"/>
      <c r="BS119" s="299"/>
      <c r="BT119" s="299"/>
      <c r="BU119" s="299"/>
      <c r="BV119" s="300"/>
      <c r="BW119" s="136"/>
      <c r="BX119" s="122" t="s">
        <v>161</v>
      </c>
      <c r="BY119" s="122"/>
      <c r="BZ119" s="86"/>
      <c r="CA119" s="122"/>
      <c r="CB119" s="122"/>
      <c r="CC119" s="86"/>
      <c r="CD119" s="122"/>
      <c r="CE119" s="299" t="str">
        <f>IF(CE114="","",IF(CE114=BX111,BX117,BX111))</f>
        <v>PLADA BILLAR Tomas</v>
      </c>
      <c r="CF119" s="299"/>
      <c r="CG119" s="299"/>
      <c r="CH119" s="299"/>
      <c r="CI119" s="299"/>
      <c r="CJ119" s="299"/>
      <c r="CK119" s="299"/>
      <c r="CL119" s="299"/>
      <c r="CM119" s="89">
        <v>6</v>
      </c>
    </row>
    <row r="120" spans="1:91" ht="12" customHeight="1">
      <c r="B120" s="132" t="s">
        <v>161</v>
      </c>
      <c r="C120" s="132"/>
      <c r="D120" s="132"/>
      <c r="E120" s="132"/>
      <c r="F120" s="132"/>
      <c r="G120" s="132"/>
      <c r="H120" s="132"/>
      <c r="I120" s="80"/>
      <c r="R120" s="132" t="s">
        <v>161</v>
      </c>
      <c r="S120" s="132"/>
      <c r="T120" s="133"/>
      <c r="U120" s="132"/>
      <c r="V120" s="132"/>
      <c r="W120" s="133"/>
      <c r="X120" s="132"/>
      <c r="Y120" s="167"/>
      <c r="AI120" s="322"/>
      <c r="AJ120" s="322"/>
      <c r="AK120" s="322"/>
      <c r="AL120" s="322"/>
      <c r="AM120" s="322"/>
      <c r="AN120" s="322"/>
      <c r="AO120" s="322"/>
      <c r="AP120" s="198"/>
      <c r="AQ120" s="206"/>
      <c r="AR120" s="189"/>
      <c r="AS120" s="189"/>
      <c r="AT120" s="190"/>
      <c r="AU120" s="189"/>
      <c r="AV120" s="189"/>
      <c r="AW120" s="190"/>
      <c r="AX120" s="165"/>
      <c r="AY120" s="170"/>
      <c r="AZ120" s="321"/>
      <c r="BA120" s="321"/>
      <c r="BB120" s="321"/>
      <c r="BC120" s="321"/>
      <c r="BD120" s="321"/>
      <c r="BE120" s="321"/>
      <c r="BF120" s="170"/>
      <c r="BG120" s="200"/>
      <c r="BH120" s="201"/>
      <c r="BI120" s="201"/>
      <c r="BJ120" s="202"/>
      <c r="BK120" s="201"/>
      <c r="BL120" s="201"/>
      <c r="BM120" s="202"/>
      <c r="BN120" s="201"/>
      <c r="BO120" s="167"/>
      <c r="BP120" s="122" t="s">
        <v>161</v>
      </c>
      <c r="BQ120" s="122"/>
      <c r="BR120" s="86"/>
      <c r="BS120" s="122"/>
      <c r="BT120" s="122"/>
      <c r="BU120" s="86"/>
      <c r="BV120" s="122"/>
      <c r="BW120" s="200"/>
      <c r="BX120" s="201"/>
      <c r="BY120" s="201"/>
      <c r="BZ120" s="202"/>
      <c r="CA120" s="201"/>
      <c r="CB120" s="201"/>
      <c r="CC120" s="202"/>
      <c r="CD120" s="201"/>
      <c r="CE120" s="167"/>
      <c r="CF120" s="122" t="s">
        <v>161</v>
      </c>
      <c r="CG120" s="122"/>
      <c r="CH120" s="122"/>
      <c r="CI120" s="122"/>
      <c r="CJ120" s="122"/>
      <c r="CK120" s="122"/>
      <c r="CL120" s="122"/>
      <c r="CM120" s="220"/>
    </row>
    <row r="121" spans="1:91" ht="12" customHeight="1">
      <c r="I121" s="80"/>
      <c r="J121" s="299" t="str">
        <f>IF(OR(Y109="",Y113=""),"",IF(J111=R109,R113,R109))</f>
        <v>RICHARD Sébastien</v>
      </c>
      <c r="K121" s="299"/>
      <c r="L121" s="299"/>
      <c r="M121" s="299"/>
      <c r="N121" s="299"/>
      <c r="O121" s="299"/>
      <c r="P121" s="300"/>
      <c r="Q121" s="92">
        <v>1</v>
      </c>
      <c r="R121" s="210">
        <v>6</v>
      </c>
      <c r="S121" s="324"/>
      <c r="T121" s="324"/>
      <c r="U121" s="324"/>
      <c r="V121" s="324"/>
      <c r="W121" s="324"/>
      <c r="X121" s="324"/>
      <c r="Y121" s="192"/>
      <c r="AI121" s="322"/>
      <c r="AJ121" s="322"/>
      <c r="AK121" s="322"/>
      <c r="AL121" s="322"/>
      <c r="AM121" s="322"/>
      <c r="AN121" s="322"/>
      <c r="AO121" s="322"/>
      <c r="AP121" s="198"/>
      <c r="AQ121" s="206"/>
      <c r="AR121" s="189"/>
      <c r="AS121" s="189"/>
      <c r="AT121" s="190"/>
      <c r="AU121" s="189"/>
      <c r="AV121" s="189"/>
      <c r="AW121" s="190"/>
      <c r="AX121" s="165"/>
      <c r="AY121" s="196"/>
      <c r="AZ121" s="321"/>
      <c r="BA121" s="321"/>
      <c r="BB121" s="321"/>
      <c r="BC121" s="321"/>
      <c r="BD121" s="321"/>
      <c r="BE121" s="321"/>
      <c r="BF121" s="170"/>
      <c r="BG121" s="200"/>
      <c r="BH121" s="201"/>
      <c r="BI121" s="201"/>
      <c r="BJ121" s="202"/>
      <c r="BK121" s="201"/>
      <c r="BL121" s="201"/>
      <c r="BM121" s="202"/>
      <c r="BN121" s="201"/>
      <c r="BO121" s="200"/>
      <c r="BP121" s="319"/>
      <c r="BQ121" s="319"/>
      <c r="BR121" s="319"/>
      <c r="BS121" s="319"/>
      <c r="BT121" s="319"/>
      <c r="BU121" s="319"/>
      <c r="BV121" s="88">
        <v>8</v>
      </c>
      <c r="BW121" s="92">
        <v>1</v>
      </c>
      <c r="BX121" s="302" t="str">
        <f>IF(BX111="","",IF(BX111=BP109,BP113,BP109))</f>
        <v>MULOT André</v>
      </c>
      <c r="BY121" s="299"/>
      <c r="BZ121" s="299"/>
      <c r="CA121" s="299"/>
      <c r="CB121" s="299"/>
      <c r="CC121" s="299"/>
      <c r="CD121" s="299"/>
      <c r="CE121" s="139"/>
      <c r="CF121" s="96"/>
      <c r="CG121" s="96"/>
      <c r="CH121" s="96"/>
      <c r="CI121" s="96"/>
      <c r="CJ121" s="96"/>
      <c r="CK121" s="96"/>
      <c r="CL121" s="96"/>
      <c r="CM121" s="220"/>
    </row>
    <row r="122" spans="1:91" ht="12" customHeight="1">
      <c r="I122" s="183"/>
      <c r="J122" s="132" t="s">
        <v>161</v>
      </c>
      <c r="K122" s="132"/>
      <c r="L122" s="133"/>
      <c r="M122" s="132"/>
      <c r="N122" s="132"/>
      <c r="O122" s="133"/>
      <c r="P122" s="132"/>
      <c r="Q122" s="167"/>
      <c r="S122" s="324"/>
      <c r="T122" s="324"/>
      <c r="U122" s="324"/>
      <c r="V122" s="324"/>
      <c r="W122" s="324"/>
      <c r="X122" s="324"/>
      <c r="Y122" s="192"/>
      <c r="AI122" s="322"/>
      <c r="AJ122" s="322"/>
      <c r="AK122" s="322"/>
      <c r="AL122" s="322"/>
      <c r="AM122" s="322"/>
      <c r="AN122" s="322"/>
      <c r="AO122" s="322"/>
      <c r="AP122" s="198"/>
      <c r="AQ122" s="206"/>
      <c r="AR122" s="189"/>
      <c r="AS122" s="207"/>
      <c r="AT122" s="208"/>
      <c r="AU122" s="207"/>
      <c r="AV122" s="207"/>
      <c r="AW122" s="208"/>
      <c r="AX122" s="170"/>
      <c r="AY122" s="196"/>
      <c r="AZ122" s="321"/>
      <c r="BA122" s="321"/>
      <c r="BB122" s="321"/>
      <c r="BC122" s="321"/>
      <c r="BD122" s="321"/>
      <c r="BE122" s="321"/>
      <c r="BF122" s="170"/>
      <c r="BG122" s="200"/>
      <c r="BH122" s="201"/>
      <c r="BI122" s="201"/>
      <c r="BJ122" s="202"/>
      <c r="BK122" s="201"/>
      <c r="BL122" s="201"/>
      <c r="BM122" s="202"/>
      <c r="BN122" s="201"/>
      <c r="BO122" s="200"/>
      <c r="BP122" s="319"/>
      <c r="BQ122" s="319"/>
      <c r="BR122" s="319"/>
      <c r="BS122" s="319"/>
      <c r="BT122" s="319"/>
      <c r="BU122" s="319"/>
      <c r="BV122" s="201"/>
      <c r="BW122" s="167"/>
      <c r="BX122" s="122" t="s">
        <v>161</v>
      </c>
      <c r="BY122" s="122"/>
      <c r="BZ122" s="86"/>
      <c r="CA122" s="122"/>
      <c r="CB122" s="122"/>
      <c r="CC122" s="86"/>
      <c r="CD122" s="122"/>
      <c r="CE122" s="136"/>
      <c r="CF122" s="96"/>
      <c r="CG122" s="96"/>
      <c r="CH122" s="96"/>
      <c r="CI122" s="96"/>
      <c r="CJ122" s="96"/>
      <c r="CK122" s="96"/>
      <c r="CL122" s="96"/>
      <c r="CM122" s="220"/>
    </row>
    <row r="123" spans="1:91" ht="12" customHeight="1">
      <c r="A123" s="179">
        <v>23</v>
      </c>
      <c r="B123" s="299" t="str">
        <f>IF(OR(Q121="",Q125=""),"",IF(Q121&gt;Q125,J121,J125))</f>
        <v>RICHARD Sébastien</v>
      </c>
      <c r="C123" s="299"/>
      <c r="D123" s="299"/>
      <c r="E123" s="299"/>
      <c r="F123" s="299"/>
      <c r="G123" s="299"/>
      <c r="H123" s="299"/>
      <c r="I123" s="300"/>
      <c r="J123" s="106" t="s">
        <v>160</v>
      </c>
      <c r="K123" s="106"/>
      <c r="L123" s="107">
        <v>12</v>
      </c>
      <c r="M123" s="108" t="s">
        <v>161</v>
      </c>
      <c r="N123" s="108"/>
      <c r="O123" s="109" t="s">
        <v>161</v>
      </c>
      <c r="P123" s="124"/>
      <c r="Q123" s="147">
        <v>58</v>
      </c>
      <c r="S123" s="324"/>
      <c r="T123" s="324"/>
      <c r="U123" s="324"/>
      <c r="V123" s="324"/>
      <c r="W123" s="324"/>
      <c r="X123" s="324"/>
      <c r="Y123" s="192"/>
      <c r="AI123" s="322"/>
      <c r="AJ123" s="322"/>
      <c r="AK123" s="322"/>
      <c r="AL123" s="322"/>
      <c r="AM123" s="322"/>
      <c r="AN123" s="322"/>
      <c r="AO123" s="322"/>
      <c r="AP123" s="198"/>
      <c r="AQ123" s="206"/>
      <c r="AR123" s="189"/>
      <c r="AS123" s="189"/>
      <c r="AT123" s="190"/>
      <c r="AU123" s="189"/>
      <c r="AV123" s="189"/>
      <c r="AW123" s="190"/>
      <c r="AX123" s="165"/>
      <c r="AY123" s="196"/>
      <c r="AZ123" s="321"/>
      <c r="BA123" s="321"/>
      <c r="BB123" s="321"/>
      <c r="BC123" s="321"/>
      <c r="BD123" s="321"/>
      <c r="BE123" s="321"/>
      <c r="BF123" s="170"/>
      <c r="BG123" s="200"/>
      <c r="BH123" s="201"/>
      <c r="BI123" s="201"/>
      <c r="BJ123" s="202"/>
      <c r="BK123" s="201"/>
      <c r="BL123" s="201"/>
      <c r="BM123" s="202"/>
      <c r="BN123" s="201"/>
      <c r="BO123" s="200"/>
      <c r="BP123" s="319"/>
      <c r="BQ123" s="319"/>
      <c r="BR123" s="319"/>
      <c r="BS123" s="319"/>
      <c r="BT123" s="319"/>
      <c r="BU123" s="319"/>
      <c r="BV123" s="201"/>
      <c r="BW123" s="147">
        <v>76</v>
      </c>
      <c r="BX123" s="106" t="s">
        <v>160</v>
      </c>
      <c r="BY123" s="106"/>
      <c r="BZ123" s="107">
        <v>4</v>
      </c>
      <c r="CA123" s="108" t="s">
        <v>161</v>
      </c>
      <c r="CB123" s="108"/>
      <c r="CC123" s="109" t="s">
        <v>161</v>
      </c>
      <c r="CD123" s="124"/>
      <c r="CE123" s="302" t="str">
        <f>IF(OR(BW121="",BW125=""),"",IF(BW121&gt;BW125,BX121,BX125))</f>
        <v>MULOT André</v>
      </c>
      <c r="CF123" s="299"/>
      <c r="CG123" s="299"/>
      <c r="CH123" s="299"/>
      <c r="CI123" s="299"/>
      <c r="CJ123" s="299"/>
      <c r="CK123" s="299"/>
      <c r="CL123" s="299"/>
      <c r="CM123" s="89">
        <v>7</v>
      </c>
    </row>
    <row r="124" spans="1:91" ht="12" customHeight="1">
      <c r="B124" s="132" t="s">
        <v>161</v>
      </c>
      <c r="C124" s="132"/>
      <c r="D124" s="132"/>
      <c r="E124" s="132"/>
      <c r="F124" s="132"/>
      <c r="G124" s="132"/>
      <c r="H124" s="132"/>
      <c r="I124" s="224"/>
      <c r="J124" s="96"/>
      <c r="K124" s="96"/>
      <c r="L124" s="97"/>
      <c r="M124" s="96"/>
      <c r="N124" s="96"/>
      <c r="O124" s="97"/>
      <c r="P124" s="167"/>
      <c r="Q124" s="96"/>
      <c r="S124" s="324"/>
      <c r="T124" s="324"/>
      <c r="U124" s="324"/>
      <c r="V124" s="324"/>
      <c r="W124" s="324"/>
      <c r="X124" s="324"/>
      <c r="Y124" s="192"/>
      <c r="AI124" s="322"/>
      <c r="AJ124" s="322"/>
      <c r="AK124" s="322"/>
      <c r="AL124" s="322"/>
      <c r="AM124" s="322"/>
      <c r="AN124" s="322"/>
      <c r="AO124" s="322"/>
      <c r="AP124" s="198"/>
      <c r="AQ124" s="206"/>
      <c r="AR124" s="189"/>
      <c r="AS124" s="207"/>
      <c r="AT124" s="208"/>
      <c r="AU124" s="207"/>
      <c r="AV124" s="207"/>
      <c r="AW124" s="208"/>
      <c r="AX124" s="170"/>
      <c r="AY124" s="196"/>
      <c r="AZ124" s="321"/>
      <c r="BA124" s="321"/>
      <c r="BB124" s="321"/>
      <c r="BC124" s="321"/>
      <c r="BD124" s="321"/>
      <c r="BE124" s="321"/>
      <c r="BF124" s="170"/>
      <c r="BG124" s="200"/>
      <c r="BH124" s="201"/>
      <c r="BI124" s="201"/>
      <c r="BJ124" s="202"/>
      <c r="BK124" s="201"/>
      <c r="BL124" s="201"/>
      <c r="BM124" s="202"/>
      <c r="BN124" s="201"/>
      <c r="BO124" s="200"/>
      <c r="BP124" s="319"/>
      <c r="BQ124" s="319"/>
      <c r="BR124" s="319"/>
      <c r="BS124" s="319"/>
      <c r="BT124" s="319"/>
      <c r="BU124" s="319"/>
      <c r="BV124" s="201"/>
      <c r="BW124" s="96"/>
      <c r="BX124" s="96"/>
      <c r="BY124" s="96"/>
      <c r="BZ124" s="97"/>
      <c r="CA124" s="96"/>
      <c r="CB124" s="96"/>
      <c r="CC124" s="97"/>
      <c r="CD124" s="167"/>
      <c r="CE124" s="131"/>
      <c r="CF124" s="122" t="s">
        <v>161</v>
      </c>
      <c r="CG124" s="122"/>
      <c r="CH124" s="122"/>
      <c r="CI124" s="122"/>
      <c r="CJ124" s="122"/>
      <c r="CK124" s="122"/>
      <c r="CL124" s="122"/>
      <c r="CM124" s="220"/>
    </row>
    <row r="125" spans="1:91" ht="12" customHeight="1">
      <c r="B125" s="132" t="s">
        <v>161</v>
      </c>
      <c r="C125" s="132"/>
      <c r="D125" s="132"/>
      <c r="E125" s="132"/>
      <c r="F125" s="132"/>
      <c r="G125" s="132"/>
      <c r="H125" s="132"/>
      <c r="I125" s="213"/>
      <c r="J125" s="302" t="str">
        <f>IF(OR(Y115="",Y119=""),"",IF(J117=R115,R119,R115))</f>
        <v>MENARD Florent</v>
      </c>
      <c r="K125" s="299"/>
      <c r="L125" s="299"/>
      <c r="M125" s="299"/>
      <c r="N125" s="299"/>
      <c r="O125" s="299"/>
      <c r="P125" s="300"/>
      <c r="Q125" s="92">
        <v>0</v>
      </c>
      <c r="R125" s="210">
        <v>27</v>
      </c>
      <c r="S125" s="324"/>
      <c r="T125" s="324"/>
      <c r="U125" s="324"/>
      <c r="V125" s="324"/>
      <c r="W125" s="324"/>
      <c r="X125" s="324"/>
      <c r="Y125" s="192"/>
      <c r="AI125" s="322"/>
      <c r="AJ125" s="322"/>
      <c r="AK125" s="322"/>
      <c r="AL125" s="322"/>
      <c r="AM125" s="322"/>
      <c r="AN125" s="322"/>
      <c r="AO125" s="322"/>
      <c r="AP125" s="198"/>
      <c r="AQ125" s="206"/>
      <c r="AR125" s="189"/>
      <c r="AS125" s="211"/>
      <c r="AT125" s="211"/>
      <c r="AU125" s="211"/>
      <c r="AV125" s="211"/>
      <c r="AW125" s="211"/>
      <c r="AX125" s="170"/>
      <c r="AY125" s="206"/>
      <c r="AZ125" s="321"/>
      <c r="BA125" s="321"/>
      <c r="BB125" s="321"/>
      <c r="BC125" s="321"/>
      <c r="BD125" s="321"/>
      <c r="BE125" s="321"/>
      <c r="BF125" s="165"/>
      <c r="BG125" s="200"/>
      <c r="BH125" s="201"/>
      <c r="BI125" s="201"/>
      <c r="BJ125" s="202"/>
      <c r="BK125" s="201"/>
      <c r="BL125" s="201"/>
      <c r="BM125" s="202"/>
      <c r="BN125" s="201"/>
      <c r="BO125" s="200"/>
      <c r="BP125" s="319"/>
      <c r="BQ125" s="319"/>
      <c r="BR125" s="319"/>
      <c r="BS125" s="319"/>
      <c r="BT125" s="319"/>
      <c r="BU125" s="319"/>
      <c r="BV125" s="88">
        <v>25</v>
      </c>
      <c r="BW125" s="92">
        <v>0</v>
      </c>
      <c r="BX125" s="302" t="str">
        <f>IF(BX117="","",IF(BX117=BP115,BP119,BP115))</f>
        <v>BONARDAU Thierry</v>
      </c>
      <c r="BY125" s="299"/>
      <c r="BZ125" s="299"/>
      <c r="CA125" s="299"/>
      <c r="CB125" s="299"/>
      <c r="CC125" s="299"/>
      <c r="CD125" s="300"/>
      <c r="CE125" s="136"/>
      <c r="CF125" s="122" t="s">
        <v>161</v>
      </c>
      <c r="CG125" s="122"/>
      <c r="CH125" s="122"/>
      <c r="CI125" s="122"/>
      <c r="CJ125" s="122"/>
      <c r="CK125" s="122"/>
      <c r="CL125" s="122"/>
      <c r="CM125" s="220"/>
    </row>
    <row r="126" spans="1:91" ht="12" customHeight="1">
      <c r="I126" s="214"/>
      <c r="J126" s="132" t="s">
        <v>161</v>
      </c>
      <c r="K126" s="132"/>
      <c r="L126" s="133"/>
      <c r="M126" s="132"/>
      <c r="N126" s="132"/>
      <c r="O126" s="133"/>
      <c r="P126" s="132"/>
      <c r="AI126" s="322"/>
      <c r="AJ126" s="322"/>
      <c r="AK126" s="322"/>
      <c r="AL126" s="322"/>
      <c r="AM126" s="322"/>
      <c r="AN126" s="322"/>
      <c r="AO126" s="322"/>
      <c r="AP126" s="198"/>
      <c r="AQ126" s="206"/>
      <c r="AR126" s="189"/>
      <c r="AS126" s="165"/>
      <c r="AT126" s="212"/>
      <c r="AU126" s="165"/>
      <c r="AV126" s="165"/>
      <c r="AW126" s="212"/>
      <c r="AX126" s="170"/>
      <c r="AY126" s="196"/>
      <c r="AZ126" s="321"/>
      <c r="BA126" s="321"/>
      <c r="BB126" s="321"/>
      <c r="BC126" s="321"/>
      <c r="BD126" s="321"/>
      <c r="BE126" s="321"/>
      <c r="BF126" s="165"/>
      <c r="BG126" s="200"/>
      <c r="BH126" s="201"/>
      <c r="BI126" s="201"/>
      <c r="BJ126" s="202"/>
      <c r="BK126" s="201"/>
      <c r="BL126" s="201"/>
      <c r="BM126" s="202"/>
      <c r="BN126" s="201"/>
      <c r="BO126" s="200"/>
      <c r="BP126" s="201"/>
      <c r="BQ126" s="201"/>
      <c r="BR126" s="202"/>
      <c r="BS126" s="201"/>
      <c r="BT126" s="201"/>
      <c r="BU126" s="202"/>
      <c r="BV126" s="201"/>
      <c r="BW126" s="167"/>
      <c r="BX126" s="122" t="s">
        <v>161</v>
      </c>
      <c r="BY126" s="122"/>
      <c r="BZ126" s="86"/>
      <c r="CA126" s="122"/>
      <c r="CB126" s="122"/>
      <c r="CC126" s="86"/>
      <c r="CD126" s="122"/>
      <c r="CE126" s="121"/>
      <c r="CF126" s="96"/>
      <c r="CG126" s="96"/>
      <c r="CH126" s="96"/>
      <c r="CI126" s="96"/>
      <c r="CJ126" s="96"/>
      <c r="CK126" s="96"/>
      <c r="CL126" s="167"/>
      <c r="CM126" s="220"/>
    </row>
    <row r="127" spans="1:91" ht="12" customHeight="1">
      <c r="A127" s="179">
        <v>24</v>
      </c>
      <c r="B127" s="318" t="str">
        <f>IF(OR(Q121="",Q125=""),"",IF(Q121&gt;Q125,J125,J121))</f>
        <v>MENARD Florent</v>
      </c>
      <c r="C127" s="318"/>
      <c r="D127" s="318"/>
      <c r="E127" s="318"/>
      <c r="F127" s="318"/>
      <c r="G127" s="318"/>
      <c r="H127" s="318"/>
      <c r="I127" s="318"/>
      <c r="AI127" s="322"/>
      <c r="AJ127" s="322"/>
      <c r="AK127" s="322"/>
      <c r="AL127" s="322"/>
      <c r="AM127" s="322"/>
      <c r="AN127" s="322"/>
      <c r="AO127" s="322"/>
      <c r="AP127" s="198"/>
      <c r="AQ127" s="206"/>
      <c r="AR127" s="189"/>
      <c r="AS127" s="189"/>
      <c r="AT127" s="190"/>
      <c r="AU127" s="189"/>
      <c r="AV127" s="189"/>
      <c r="AW127" s="190"/>
      <c r="AX127" s="165"/>
      <c r="AY127" s="170"/>
      <c r="AZ127" s="321"/>
      <c r="BA127" s="321"/>
      <c r="BB127" s="321"/>
      <c r="BC127" s="321"/>
      <c r="BD127" s="321"/>
      <c r="BE127" s="321"/>
      <c r="BF127" s="170"/>
      <c r="BG127" s="200"/>
      <c r="BH127" s="201"/>
      <c r="BI127" s="201"/>
      <c r="BJ127" s="202"/>
      <c r="BK127" s="201"/>
      <c r="BL127" s="201"/>
      <c r="BM127" s="202"/>
      <c r="BN127" s="201"/>
      <c r="BO127" s="200"/>
      <c r="BP127" s="201"/>
      <c r="BQ127" s="201"/>
      <c r="BR127" s="202"/>
      <c r="BS127" s="201"/>
      <c r="BT127" s="201"/>
      <c r="BU127" s="202"/>
      <c r="BV127" s="201"/>
      <c r="BW127" s="139"/>
      <c r="BX127" s="215"/>
      <c r="BY127" s="216"/>
      <c r="BZ127" s="217"/>
      <c r="CA127" s="216"/>
      <c r="CB127" s="216"/>
      <c r="CC127" s="217"/>
      <c r="CD127" s="218"/>
      <c r="CE127" s="299" t="str">
        <f>IF(CE123="","",IF(CE123=BX121,BX125,BX121))</f>
        <v>BONARDAU Thierry</v>
      </c>
      <c r="CF127" s="299"/>
      <c r="CG127" s="299"/>
      <c r="CH127" s="299"/>
      <c r="CI127" s="299"/>
      <c r="CJ127" s="299"/>
      <c r="CK127" s="299"/>
      <c r="CL127" s="299"/>
      <c r="CM127" s="89">
        <v>8</v>
      </c>
    </row>
    <row r="128" spans="1:91" ht="12" customHeight="1">
      <c r="B128" s="132" t="s">
        <v>161</v>
      </c>
      <c r="C128" s="132"/>
      <c r="D128" s="132"/>
      <c r="E128" s="132"/>
      <c r="F128" s="132"/>
      <c r="G128" s="132"/>
      <c r="H128" s="132"/>
      <c r="I128" s="80"/>
      <c r="AI128" s="322"/>
      <c r="AJ128" s="322"/>
      <c r="AK128" s="322"/>
      <c r="AL128" s="322"/>
      <c r="AM128" s="322"/>
      <c r="AN128" s="322"/>
      <c r="AO128" s="322"/>
      <c r="AP128" s="198"/>
      <c r="AQ128" s="206"/>
      <c r="AR128" s="189"/>
      <c r="AS128" s="207"/>
      <c r="AT128" s="208"/>
      <c r="AU128" s="207"/>
      <c r="AV128" s="207"/>
      <c r="AW128" s="208"/>
      <c r="AX128" s="170"/>
      <c r="AY128" s="170"/>
      <c r="AZ128" s="321"/>
      <c r="BA128" s="321"/>
      <c r="BB128" s="321"/>
      <c r="BC128" s="321"/>
      <c r="BD128" s="321"/>
      <c r="BE128" s="321"/>
      <c r="BF128" s="170"/>
      <c r="BG128" s="200"/>
      <c r="BH128" s="201"/>
      <c r="BI128" s="201"/>
      <c r="BJ128" s="202"/>
      <c r="BK128" s="201"/>
      <c r="BL128" s="201"/>
      <c r="BM128" s="202"/>
      <c r="BN128" s="201"/>
      <c r="BO128" s="200"/>
      <c r="BP128" s="201"/>
      <c r="BQ128" s="201"/>
      <c r="BR128" s="202"/>
      <c r="BS128" s="201"/>
      <c r="BT128" s="201"/>
      <c r="BU128" s="202"/>
      <c r="BV128" s="201"/>
      <c r="BW128" s="139"/>
      <c r="BX128" s="159"/>
      <c r="BY128" s="159"/>
      <c r="BZ128" s="160"/>
      <c r="CA128" s="159"/>
      <c r="CB128" s="159"/>
      <c r="CC128" s="160"/>
      <c r="CD128" s="96"/>
      <c r="CE128" s="167"/>
      <c r="CF128" s="122" t="s">
        <v>161</v>
      </c>
      <c r="CG128" s="122"/>
      <c r="CH128" s="122"/>
      <c r="CI128" s="122"/>
      <c r="CJ128" s="122"/>
      <c r="CK128" s="122"/>
      <c r="CL128" s="122"/>
      <c r="CM128" s="220"/>
    </row>
    <row r="129" spans="1:91" ht="12" customHeight="1">
      <c r="H129" s="96"/>
      <c r="I129" s="138"/>
      <c r="J129" s="96"/>
      <c r="K129" s="96"/>
      <c r="L129" s="97"/>
      <c r="M129" s="96"/>
      <c r="N129" s="96"/>
      <c r="Z129" s="318" t="str">
        <f>IF(OR(AO5="",AO11=""),"",IF(AO5&lt;AO11,AH5,AH11))</f>
        <v>ABDESSADEK Faycal</v>
      </c>
      <c r="AA129" s="318"/>
      <c r="AB129" s="318"/>
      <c r="AC129" s="318"/>
      <c r="AD129" s="318"/>
      <c r="AE129" s="318"/>
      <c r="AF129" s="323"/>
      <c r="AG129" s="92">
        <v>1</v>
      </c>
      <c r="AH129" s="210">
        <v>2</v>
      </c>
      <c r="AI129" s="322"/>
      <c r="AJ129" s="322"/>
      <c r="AK129" s="322"/>
      <c r="AL129" s="322"/>
      <c r="AM129" s="322"/>
      <c r="AN129" s="322"/>
      <c r="AO129" s="322"/>
      <c r="AP129" s="148"/>
      <c r="AQ129" s="206"/>
      <c r="AR129" s="189"/>
      <c r="AS129" s="211"/>
      <c r="AT129" s="211"/>
      <c r="AU129" s="211"/>
      <c r="AV129" s="211"/>
      <c r="AW129" s="211"/>
      <c r="AX129" s="170"/>
      <c r="AY129" s="206"/>
      <c r="AZ129" s="321"/>
      <c r="BA129" s="321"/>
      <c r="BB129" s="321"/>
      <c r="BC129" s="321"/>
      <c r="BD129" s="321"/>
      <c r="BE129" s="321"/>
      <c r="BF129" s="88">
        <v>4</v>
      </c>
      <c r="BG129" s="92">
        <v>0</v>
      </c>
      <c r="BH129" s="302" t="str">
        <f>IF(BH8="","",IF(BH8=AZ5,AZ11,AZ5))</f>
        <v>COUVREUR Jean-Paul</v>
      </c>
      <c r="BI129" s="299"/>
      <c r="BJ129" s="299"/>
      <c r="BK129" s="299"/>
      <c r="BL129" s="299"/>
      <c r="BM129" s="299"/>
      <c r="BN129" s="299"/>
      <c r="BO129" s="139"/>
      <c r="BP129" s="96"/>
      <c r="BQ129" s="96"/>
      <c r="BR129" s="97"/>
      <c r="BS129" s="96"/>
      <c r="BT129" s="96"/>
      <c r="BU129" s="97"/>
      <c r="BV129" s="96"/>
      <c r="BW129" s="139"/>
      <c r="BX129" s="96"/>
      <c r="BY129" s="96"/>
      <c r="BZ129" s="97"/>
      <c r="CA129" s="96"/>
      <c r="CB129" s="96"/>
      <c r="CC129" s="97"/>
      <c r="CD129" s="96"/>
      <c r="CE129" s="170"/>
      <c r="CF129" s="170"/>
      <c r="CG129" s="170"/>
      <c r="CH129" s="170"/>
      <c r="CI129" s="170"/>
      <c r="CJ129" s="170"/>
      <c r="CK129" s="170"/>
      <c r="CL129" s="137"/>
    </row>
    <row r="130" spans="1:91" ht="12" customHeight="1">
      <c r="H130" s="100"/>
      <c r="I130" s="225"/>
      <c r="J130" s="101"/>
      <c r="K130" s="101"/>
      <c r="L130" s="102"/>
      <c r="M130" s="101"/>
      <c r="N130" s="103"/>
      <c r="W130" s="226"/>
      <c r="Y130" s="118">
        <v>7</v>
      </c>
      <c r="Z130" s="132" t="s">
        <v>161</v>
      </c>
      <c r="AA130" s="132"/>
      <c r="AB130" s="133"/>
      <c r="AC130" s="132"/>
      <c r="AD130" s="132"/>
      <c r="AE130" s="133"/>
      <c r="AF130" s="132"/>
      <c r="AG130" s="167"/>
      <c r="AI130" s="322"/>
      <c r="AJ130" s="322"/>
      <c r="AK130" s="322"/>
      <c r="AL130" s="322"/>
      <c r="AM130" s="322"/>
      <c r="AN130" s="322"/>
      <c r="AO130" s="322"/>
      <c r="AP130" s="148"/>
      <c r="AQ130" s="206"/>
      <c r="AR130" s="189"/>
      <c r="AS130" s="165"/>
      <c r="AT130" s="212"/>
      <c r="AU130" s="165"/>
      <c r="AV130" s="165"/>
      <c r="AW130" s="212"/>
      <c r="AX130" s="170"/>
      <c r="AY130" s="165"/>
      <c r="AZ130" s="321"/>
      <c r="BA130" s="321"/>
      <c r="BB130" s="321"/>
      <c r="BC130" s="321"/>
      <c r="BD130" s="321"/>
      <c r="BE130" s="321"/>
      <c r="BF130" s="170"/>
      <c r="BG130" s="167"/>
      <c r="BH130" s="122" t="s">
        <v>161</v>
      </c>
      <c r="BI130" s="122"/>
      <c r="BJ130" s="86"/>
      <c r="BK130" s="122"/>
      <c r="BL130" s="122"/>
      <c r="BM130" s="86"/>
      <c r="BN130" s="122"/>
      <c r="BO130" s="104">
        <v>5</v>
      </c>
      <c r="BP130" s="100"/>
      <c r="BQ130" s="101"/>
      <c r="BR130" s="102"/>
      <c r="BS130" s="101"/>
      <c r="BT130" s="101"/>
      <c r="BU130" s="102"/>
      <c r="BV130" s="103"/>
      <c r="BW130" s="139"/>
      <c r="BX130" s="96"/>
      <c r="BY130" s="96"/>
      <c r="BZ130" s="97"/>
      <c r="CA130" s="96"/>
      <c r="CB130" s="96"/>
      <c r="CC130" s="97"/>
      <c r="CD130" s="96"/>
      <c r="CE130" s="170"/>
      <c r="CF130" s="170"/>
      <c r="CG130" s="170"/>
      <c r="CH130" s="170"/>
      <c r="CI130" s="170"/>
      <c r="CJ130" s="170"/>
      <c r="CK130" s="170"/>
      <c r="CL130" s="137"/>
    </row>
    <row r="131" spans="1:91" ht="12" customHeight="1">
      <c r="I131" s="80"/>
      <c r="R131" s="299" t="str">
        <f>IF(OR(AG129="",AG133=""),"",IF(AG129&gt;AG133,Z129,Z133))</f>
        <v>ABDESSADEK Faycal</v>
      </c>
      <c r="S131" s="299"/>
      <c r="T131" s="299"/>
      <c r="U131" s="299"/>
      <c r="V131" s="299"/>
      <c r="W131" s="299"/>
      <c r="X131" s="300"/>
      <c r="Y131" s="92">
        <v>1</v>
      </c>
      <c r="Z131" s="106" t="s">
        <v>160</v>
      </c>
      <c r="AA131" s="106"/>
      <c r="AB131" s="107">
        <v>14</v>
      </c>
      <c r="AC131" s="108" t="s">
        <v>161</v>
      </c>
      <c r="AD131" s="108"/>
      <c r="AE131" s="109" t="s">
        <v>161</v>
      </c>
      <c r="AF131" s="124"/>
      <c r="AG131" s="147">
        <v>49</v>
      </c>
      <c r="AI131" s="322"/>
      <c r="AJ131" s="322"/>
      <c r="AK131" s="322"/>
      <c r="AL131" s="322"/>
      <c r="AM131" s="322"/>
      <c r="AN131" s="322"/>
      <c r="AO131" s="322"/>
      <c r="AP131" s="148"/>
      <c r="AQ131" s="206"/>
      <c r="AR131" s="189"/>
      <c r="AS131" s="189"/>
      <c r="AT131" s="190"/>
      <c r="AU131" s="189"/>
      <c r="AV131" s="189"/>
      <c r="AW131" s="190"/>
      <c r="AX131" s="165"/>
      <c r="AY131" s="196"/>
      <c r="AZ131" s="321"/>
      <c r="BA131" s="321"/>
      <c r="BB131" s="321"/>
      <c r="BC131" s="321"/>
      <c r="BD131" s="321"/>
      <c r="BE131" s="321"/>
      <c r="BF131" s="170"/>
      <c r="BG131" s="126">
        <v>65</v>
      </c>
      <c r="BH131" s="106" t="s">
        <v>160</v>
      </c>
      <c r="BI131" s="106"/>
      <c r="BJ131" s="107">
        <v>8</v>
      </c>
      <c r="BK131" s="108" t="s">
        <v>161</v>
      </c>
      <c r="BL131" s="108"/>
      <c r="BM131" s="109" t="s">
        <v>161</v>
      </c>
      <c r="BN131" s="124"/>
      <c r="BO131" s="92">
        <v>1</v>
      </c>
      <c r="BP131" s="302" t="str">
        <f>IF(OR(BG129="",BG133=""),"",IF(BG129&gt;BG133,BH129,BH133))</f>
        <v>MENARD Etienne</v>
      </c>
      <c r="BQ131" s="299"/>
      <c r="BR131" s="299"/>
      <c r="BS131" s="299"/>
      <c r="BT131" s="299"/>
      <c r="BU131" s="299"/>
      <c r="BV131" s="299"/>
      <c r="BW131" s="139"/>
      <c r="BX131" s="96"/>
      <c r="BY131" s="96"/>
      <c r="BZ131" s="97"/>
      <c r="CA131" s="96"/>
      <c r="CB131" s="96"/>
      <c r="CC131" s="97"/>
      <c r="CD131" s="96"/>
      <c r="CE131" s="170"/>
      <c r="CF131" s="170"/>
      <c r="CG131" s="170"/>
      <c r="CH131" s="170"/>
      <c r="CI131" s="170"/>
      <c r="CJ131" s="170"/>
      <c r="CK131" s="170"/>
      <c r="CL131" s="137"/>
    </row>
    <row r="132" spans="1:91" ht="12" customHeight="1">
      <c r="I132" s="80"/>
      <c r="P132" s="201"/>
      <c r="Q132" s="227"/>
      <c r="R132" s="132" t="s">
        <v>161</v>
      </c>
      <c r="S132" s="132"/>
      <c r="T132" s="133"/>
      <c r="U132" s="132"/>
      <c r="V132" s="132"/>
      <c r="W132" s="133"/>
      <c r="X132" s="132"/>
      <c r="Y132" s="127"/>
      <c r="Z132" s="96"/>
      <c r="AA132" s="96"/>
      <c r="AB132" s="97"/>
      <c r="AC132" s="96"/>
      <c r="AD132" s="96"/>
      <c r="AE132" s="97"/>
      <c r="AF132" s="167"/>
      <c r="AG132" s="96"/>
      <c r="AI132" s="322"/>
      <c r="AJ132" s="322"/>
      <c r="AK132" s="322"/>
      <c r="AL132" s="322"/>
      <c r="AM132" s="322"/>
      <c r="AN132" s="322"/>
      <c r="AO132" s="322"/>
      <c r="AP132" s="148"/>
      <c r="AQ132" s="206"/>
      <c r="AR132" s="189"/>
      <c r="AS132" s="207"/>
      <c r="AT132" s="208"/>
      <c r="AU132" s="207"/>
      <c r="AV132" s="207"/>
      <c r="AW132" s="208"/>
      <c r="AX132" s="170"/>
      <c r="AY132" s="196"/>
      <c r="AZ132" s="321"/>
      <c r="BA132" s="321"/>
      <c r="BB132" s="321"/>
      <c r="BC132" s="321"/>
      <c r="BD132" s="321"/>
      <c r="BE132" s="321"/>
      <c r="BF132" s="170"/>
      <c r="BG132" s="96"/>
      <c r="BH132" s="96"/>
      <c r="BI132" s="96"/>
      <c r="BJ132" s="97"/>
      <c r="BK132" s="96"/>
      <c r="BL132" s="96"/>
      <c r="BM132" s="97"/>
      <c r="BN132" s="167"/>
      <c r="BO132" s="131"/>
      <c r="BP132" s="122" t="s">
        <v>161</v>
      </c>
      <c r="BQ132" s="122"/>
      <c r="BR132" s="86"/>
      <c r="BS132" s="122"/>
      <c r="BT132" s="122"/>
      <c r="BU132" s="86"/>
      <c r="BV132" s="122"/>
      <c r="BW132" s="117"/>
      <c r="CE132" s="170"/>
      <c r="CF132" s="170"/>
      <c r="CG132" s="170"/>
      <c r="CH132" s="170"/>
      <c r="CI132" s="170"/>
      <c r="CJ132" s="170"/>
      <c r="CK132" s="170"/>
      <c r="CL132" s="137"/>
    </row>
    <row r="133" spans="1:91" ht="12" customHeight="1">
      <c r="I133" s="80"/>
      <c r="P133" s="201"/>
      <c r="Q133" s="118">
        <v>7</v>
      </c>
      <c r="R133" s="132" t="s">
        <v>161</v>
      </c>
      <c r="S133" s="132"/>
      <c r="T133" s="133"/>
      <c r="U133" s="132"/>
      <c r="V133" s="132"/>
      <c r="W133" s="133"/>
      <c r="X133" s="132"/>
      <c r="Y133" s="153"/>
      <c r="Z133" s="325" t="str">
        <f>IF(OR(AO17="",AO23=""),"",IF(AO17&lt;AO23,AH17,AH23))</f>
        <v>CHRETIEN Jean-François</v>
      </c>
      <c r="AA133" s="318"/>
      <c r="AB133" s="318"/>
      <c r="AC133" s="318"/>
      <c r="AD133" s="318"/>
      <c r="AE133" s="318"/>
      <c r="AF133" s="323"/>
      <c r="AG133" s="92">
        <v>0</v>
      </c>
      <c r="AH133" s="210">
        <v>7</v>
      </c>
      <c r="AI133" s="322"/>
      <c r="AJ133" s="322"/>
      <c r="AK133" s="322"/>
      <c r="AL133" s="322"/>
      <c r="AM133" s="322"/>
      <c r="AN133" s="322"/>
      <c r="AO133" s="322"/>
      <c r="AP133" s="148"/>
      <c r="AQ133" s="206"/>
      <c r="AR133" s="189"/>
      <c r="AS133" s="189"/>
      <c r="AT133" s="190"/>
      <c r="AU133" s="189"/>
      <c r="AV133" s="189"/>
      <c r="AW133" s="190"/>
      <c r="AX133" s="165"/>
      <c r="AY133" s="196"/>
      <c r="AZ133" s="321"/>
      <c r="BA133" s="321"/>
      <c r="BB133" s="321"/>
      <c r="BC133" s="321"/>
      <c r="BD133" s="321"/>
      <c r="BE133" s="321"/>
      <c r="BF133" s="88">
        <v>5</v>
      </c>
      <c r="BG133" s="92">
        <v>1</v>
      </c>
      <c r="BH133" s="302" t="str">
        <f>IF(BH20="","",IF(BH20=AZ17,AZ23,AZ17))</f>
        <v>MENARD Etienne</v>
      </c>
      <c r="BI133" s="299"/>
      <c r="BJ133" s="299"/>
      <c r="BK133" s="299"/>
      <c r="BL133" s="299"/>
      <c r="BM133" s="299"/>
      <c r="BN133" s="300"/>
      <c r="BO133" s="136"/>
      <c r="BP133" s="122" t="s">
        <v>161</v>
      </c>
      <c r="BQ133" s="122"/>
      <c r="BR133" s="86"/>
      <c r="BS133" s="122"/>
      <c r="BT133" s="122"/>
      <c r="BU133" s="86"/>
      <c r="BV133" s="122"/>
      <c r="BW133" s="104">
        <v>5</v>
      </c>
      <c r="CE133" s="170"/>
      <c r="CF133" s="170"/>
      <c r="CG133" s="170"/>
      <c r="CH133" s="170"/>
      <c r="CI133" s="170"/>
      <c r="CJ133" s="170"/>
      <c r="CK133" s="170"/>
      <c r="CL133" s="137"/>
    </row>
    <row r="134" spans="1:91" ht="12" customHeight="1">
      <c r="I134" s="80"/>
      <c r="J134" s="299" t="str">
        <f>IF(OR(Y131="",Y137=""),"",IF(Y131&gt;Y137,R131,R137))</f>
        <v>ABDESSADEK Faycal</v>
      </c>
      <c r="K134" s="299"/>
      <c r="L134" s="299"/>
      <c r="M134" s="299"/>
      <c r="N134" s="299"/>
      <c r="O134" s="299"/>
      <c r="P134" s="300"/>
      <c r="Q134" s="92">
        <v>0</v>
      </c>
      <c r="R134" s="106" t="s">
        <v>160</v>
      </c>
      <c r="S134" s="106"/>
      <c r="T134" s="107">
        <v>13</v>
      </c>
      <c r="U134" s="108" t="s">
        <v>161</v>
      </c>
      <c r="V134" s="108"/>
      <c r="W134" s="109" t="s">
        <v>161</v>
      </c>
      <c r="X134" s="124"/>
      <c r="Y134" s="147">
        <v>53</v>
      </c>
      <c r="Z134" s="132" t="s">
        <v>161</v>
      </c>
      <c r="AA134" s="132"/>
      <c r="AB134" s="133"/>
      <c r="AC134" s="132"/>
      <c r="AD134" s="132"/>
      <c r="AE134" s="133"/>
      <c r="AF134" s="132"/>
      <c r="AG134" s="167"/>
      <c r="AI134" s="322"/>
      <c r="AJ134" s="322"/>
      <c r="AK134" s="322"/>
      <c r="AL134" s="322"/>
      <c r="AM134" s="322"/>
      <c r="AN134" s="322"/>
      <c r="AO134" s="322"/>
      <c r="AP134" s="148"/>
      <c r="AQ134" s="206"/>
      <c r="AR134" s="189"/>
      <c r="AS134" s="207"/>
      <c r="AT134" s="208"/>
      <c r="AU134" s="207"/>
      <c r="AV134" s="207"/>
      <c r="AW134" s="208"/>
      <c r="AX134" s="170"/>
      <c r="AY134" s="196"/>
      <c r="AZ134" s="321"/>
      <c r="BA134" s="321"/>
      <c r="BB134" s="321"/>
      <c r="BC134" s="321"/>
      <c r="BD134" s="321"/>
      <c r="BE134" s="321"/>
      <c r="BF134" s="170"/>
      <c r="BG134" s="167"/>
      <c r="BH134" s="122" t="s">
        <v>161</v>
      </c>
      <c r="BI134" s="122"/>
      <c r="BJ134" s="86"/>
      <c r="BK134" s="122"/>
      <c r="BL134" s="122"/>
      <c r="BM134" s="86"/>
      <c r="BN134" s="122"/>
      <c r="BO134" s="147">
        <v>71</v>
      </c>
      <c r="BP134" s="106" t="s">
        <v>160</v>
      </c>
      <c r="BQ134" s="106"/>
      <c r="BR134" s="107">
        <v>5</v>
      </c>
      <c r="BS134" s="108" t="s">
        <v>161</v>
      </c>
      <c r="BT134" s="108"/>
      <c r="BU134" s="109" t="s">
        <v>161</v>
      </c>
      <c r="BV134" s="124"/>
      <c r="BW134" s="92">
        <v>0</v>
      </c>
      <c r="BX134" s="302" t="str">
        <f>IF(OR(BO131="",BO137=""),"",IF(BO131&gt;BO137,BP131,BP137))</f>
        <v>MENARD Etienne</v>
      </c>
      <c r="BY134" s="299"/>
      <c r="BZ134" s="299"/>
      <c r="CA134" s="299"/>
      <c r="CB134" s="299"/>
      <c r="CC134" s="299"/>
      <c r="CD134" s="299"/>
      <c r="CE134" s="170"/>
      <c r="CF134" s="170"/>
      <c r="CG134" s="170"/>
      <c r="CH134" s="170"/>
      <c r="CI134" s="170"/>
      <c r="CJ134" s="170"/>
      <c r="CK134" s="170"/>
      <c r="CL134" s="137"/>
    </row>
    <row r="135" spans="1:91" ht="12" customHeight="1">
      <c r="I135" s="183"/>
      <c r="J135" s="132" t="s">
        <v>161</v>
      </c>
      <c r="K135" s="132"/>
      <c r="L135" s="133"/>
      <c r="M135" s="132"/>
      <c r="N135" s="132"/>
      <c r="O135" s="133"/>
      <c r="P135" s="132"/>
      <c r="Q135" s="227"/>
      <c r="R135" s="96"/>
      <c r="S135" s="96"/>
      <c r="T135" s="97"/>
      <c r="U135" s="96"/>
      <c r="V135" s="96"/>
      <c r="W135" s="97"/>
      <c r="X135" s="167"/>
      <c r="Y135" s="121"/>
      <c r="Z135" s="326" t="str">
        <f>IF(OR(AO29="",AO35=""),"",IF(AO29&lt;AO35,AH29,AH35))</f>
        <v>BEOLET Ophéline</v>
      </c>
      <c r="AA135" s="326"/>
      <c r="AB135" s="326"/>
      <c r="AC135" s="326"/>
      <c r="AD135" s="326"/>
      <c r="AE135" s="326"/>
      <c r="AF135" s="327"/>
      <c r="AG135" s="92">
        <v>1</v>
      </c>
      <c r="AH135" s="210">
        <v>10</v>
      </c>
      <c r="AI135" s="322"/>
      <c r="AJ135" s="322"/>
      <c r="AK135" s="322"/>
      <c r="AL135" s="322"/>
      <c r="AM135" s="322"/>
      <c r="AN135" s="322"/>
      <c r="AO135" s="322"/>
      <c r="AP135" s="148"/>
      <c r="AQ135" s="206"/>
      <c r="AR135" s="189"/>
      <c r="AS135" s="211"/>
      <c r="AT135" s="211"/>
      <c r="AU135" s="211"/>
      <c r="AV135" s="211"/>
      <c r="AW135" s="211"/>
      <c r="AX135" s="170"/>
      <c r="AY135" s="206"/>
      <c r="AZ135" s="321"/>
      <c r="BA135" s="321"/>
      <c r="BB135" s="321"/>
      <c r="BC135" s="321"/>
      <c r="BD135" s="321"/>
      <c r="BE135" s="321"/>
      <c r="BF135" s="88">
        <v>12</v>
      </c>
      <c r="BG135" s="92">
        <v>0</v>
      </c>
      <c r="BH135" s="302" t="str">
        <f>IF(BH32="","",IF(BH32=AZ29,AZ35,AZ29))</f>
        <v>MALNUIT DIT CERRE Christian</v>
      </c>
      <c r="BI135" s="299"/>
      <c r="BJ135" s="299"/>
      <c r="BK135" s="299"/>
      <c r="BL135" s="299"/>
      <c r="BM135" s="299"/>
      <c r="BN135" s="299"/>
      <c r="BO135" s="139"/>
      <c r="BP135" s="96"/>
      <c r="BQ135" s="96"/>
      <c r="BR135" s="97"/>
      <c r="BS135" s="96"/>
      <c r="BT135" s="96"/>
      <c r="BU135" s="97"/>
      <c r="BV135" s="167"/>
      <c r="BW135" s="228"/>
      <c r="BX135" s="132" t="s">
        <v>161</v>
      </c>
      <c r="BY135" s="132"/>
      <c r="BZ135" s="133"/>
      <c r="CA135" s="132"/>
      <c r="CB135" s="132"/>
      <c r="CC135" s="133"/>
      <c r="CD135" s="132"/>
      <c r="CE135" s="194"/>
      <c r="CF135" s="170"/>
      <c r="CG135" s="170"/>
      <c r="CH135" s="170"/>
      <c r="CI135" s="170"/>
      <c r="CJ135" s="170"/>
      <c r="CK135" s="170"/>
      <c r="CL135" s="137"/>
    </row>
    <row r="136" spans="1:91" ht="12" customHeight="1">
      <c r="I136" s="183"/>
      <c r="J136" s="132" t="s">
        <v>161</v>
      </c>
      <c r="K136" s="132"/>
      <c r="L136" s="133"/>
      <c r="M136" s="132"/>
      <c r="N136" s="132"/>
      <c r="O136" s="133"/>
      <c r="P136" s="132"/>
      <c r="Q136" s="227"/>
      <c r="R136" s="100"/>
      <c r="S136" s="101"/>
      <c r="T136" s="102"/>
      <c r="U136" s="101"/>
      <c r="V136" s="101"/>
      <c r="W136" s="102"/>
      <c r="X136" s="103"/>
      <c r="Y136" s="223"/>
      <c r="Z136" s="132" t="s">
        <v>161</v>
      </c>
      <c r="AA136" s="132"/>
      <c r="AB136" s="133"/>
      <c r="AC136" s="132"/>
      <c r="AD136" s="132"/>
      <c r="AE136" s="133"/>
      <c r="AF136" s="132"/>
      <c r="AG136" s="167"/>
      <c r="AI136" s="322"/>
      <c r="AJ136" s="322"/>
      <c r="AK136" s="322"/>
      <c r="AL136" s="322"/>
      <c r="AM136" s="322"/>
      <c r="AN136" s="322"/>
      <c r="AO136" s="322"/>
      <c r="AP136" s="148"/>
      <c r="AQ136" s="206"/>
      <c r="AR136" s="189"/>
      <c r="AS136" s="165"/>
      <c r="AT136" s="212"/>
      <c r="AU136" s="165"/>
      <c r="AV136" s="165"/>
      <c r="AW136" s="212"/>
      <c r="AX136" s="170"/>
      <c r="AY136" s="196"/>
      <c r="AZ136" s="321"/>
      <c r="BA136" s="321"/>
      <c r="BB136" s="321"/>
      <c r="BC136" s="321"/>
      <c r="BD136" s="321"/>
      <c r="BE136" s="321"/>
      <c r="BF136" s="165"/>
      <c r="BG136" s="167"/>
      <c r="BH136" s="122" t="s">
        <v>161</v>
      </c>
      <c r="BI136" s="122"/>
      <c r="BJ136" s="86"/>
      <c r="BK136" s="122"/>
      <c r="BL136" s="122"/>
      <c r="BM136" s="86"/>
      <c r="BN136" s="122"/>
      <c r="BO136" s="135"/>
      <c r="BP136" s="100"/>
      <c r="BQ136" s="101"/>
      <c r="BR136" s="102"/>
      <c r="BS136" s="101"/>
      <c r="BT136" s="101"/>
      <c r="BU136" s="102"/>
      <c r="BV136" s="103"/>
      <c r="BW136" s="136"/>
      <c r="BX136" s="122" t="s">
        <v>161</v>
      </c>
      <c r="BY136" s="122"/>
      <c r="BZ136" s="86"/>
      <c r="CA136" s="122"/>
      <c r="CB136" s="122"/>
      <c r="CC136" s="86"/>
      <c r="CD136" s="122"/>
      <c r="CE136" s="194"/>
      <c r="CF136" s="170"/>
      <c r="CG136" s="170"/>
      <c r="CH136" s="170"/>
      <c r="CI136" s="170"/>
      <c r="CJ136" s="170"/>
      <c r="CK136" s="170"/>
      <c r="CL136" s="137"/>
    </row>
    <row r="137" spans="1:91" ht="12" customHeight="1">
      <c r="I137" s="183"/>
      <c r="P137" s="137"/>
      <c r="Q137" s="227"/>
      <c r="R137" s="302" t="str">
        <f>IF(OR(AG135="",AG139=""),"",IF(AG135&gt;AG139,Z135,Z139))</f>
        <v>BEOLET Ophéline</v>
      </c>
      <c r="S137" s="299"/>
      <c r="T137" s="299"/>
      <c r="U137" s="299"/>
      <c r="V137" s="299"/>
      <c r="W137" s="299"/>
      <c r="X137" s="300"/>
      <c r="Y137" s="92">
        <v>0</v>
      </c>
      <c r="Z137" s="106" t="s">
        <v>160</v>
      </c>
      <c r="AA137" s="106"/>
      <c r="AB137" s="107">
        <v>13</v>
      </c>
      <c r="AC137" s="108" t="s">
        <v>161</v>
      </c>
      <c r="AD137" s="108"/>
      <c r="AE137" s="109" t="s">
        <v>161</v>
      </c>
      <c r="AF137" s="124"/>
      <c r="AG137" s="147">
        <v>50</v>
      </c>
      <c r="AI137" s="322"/>
      <c r="AJ137" s="322"/>
      <c r="AK137" s="322"/>
      <c r="AL137" s="322"/>
      <c r="AM137" s="322"/>
      <c r="AN137" s="322"/>
      <c r="AO137" s="322"/>
      <c r="AP137" s="148"/>
      <c r="AQ137" s="206"/>
      <c r="AR137" s="189"/>
      <c r="AS137" s="189"/>
      <c r="AT137" s="190"/>
      <c r="AU137" s="189"/>
      <c r="AV137" s="189"/>
      <c r="AW137" s="190"/>
      <c r="AX137" s="165"/>
      <c r="AY137" s="170"/>
      <c r="AZ137" s="321"/>
      <c r="BA137" s="321"/>
      <c r="BB137" s="321"/>
      <c r="BC137" s="321"/>
      <c r="BD137" s="321"/>
      <c r="BE137" s="321"/>
      <c r="BF137" s="170"/>
      <c r="BG137" s="126">
        <v>66</v>
      </c>
      <c r="BH137" s="106" t="s">
        <v>160</v>
      </c>
      <c r="BI137" s="106"/>
      <c r="BJ137" s="107">
        <v>6</v>
      </c>
      <c r="BK137" s="108" t="s">
        <v>161</v>
      </c>
      <c r="BL137" s="108"/>
      <c r="BM137" s="109" t="s">
        <v>161</v>
      </c>
      <c r="BN137" s="124"/>
      <c r="BO137" s="92">
        <v>0</v>
      </c>
      <c r="BP137" s="302" t="str">
        <f>IF(OR(BG135="",BG139=""),"",IF(BG135&gt;BG139,BH135,BH139))</f>
        <v>DARDEL Bruno</v>
      </c>
      <c r="BQ137" s="299"/>
      <c r="BR137" s="299"/>
      <c r="BS137" s="299"/>
      <c r="BT137" s="299"/>
      <c r="BU137" s="299"/>
      <c r="BV137" s="300"/>
      <c r="BW137" s="117"/>
      <c r="CD137" s="137"/>
      <c r="CE137" s="194"/>
      <c r="CF137" s="207"/>
      <c r="CG137" s="207"/>
      <c r="CH137" s="207"/>
      <c r="CI137" s="207"/>
      <c r="CJ137" s="207"/>
      <c r="CK137" s="207"/>
      <c r="CL137" s="137"/>
    </row>
    <row r="138" spans="1:91" ht="12" customHeight="1">
      <c r="I138" s="183"/>
      <c r="P138" s="137"/>
      <c r="Q138" s="137"/>
      <c r="R138" s="175" t="s">
        <v>161</v>
      </c>
      <c r="S138" s="175"/>
      <c r="T138" s="176"/>
      <c r="U138" s="175"/>
      <c r="V138" s="175"/>
      <c r="W138" s="176"/>
      <c r="X138" s="175"/>
      <c r="Y138" s="118">
        <v>10</v>
      </c>
      <c r="Z138" s="96"/>
      <c r="AA138" s="96"/>
      <c r="AB138" s="97"/>
      <c r="AC138" s="96"/>
      <c r="AD138" s="96"/>
      <c r="AE138" s="97"/>
      <c r="AF138" s="167"/>
      <c r="AG138" s="96"/>
      <c r="AI138" s="322"/>
      <c r="AJ138" s="322"/>
      <c r="AK138" s="322"/>
      <c r="AL138" s="322"/>
      <c r="AM138" s="322"/>
      <c r="AN138" s="322"/>
      <c r="AO138" s="322"/>
      <c r="AP138" s="148"/>
      <c r="AQ138" s="206"/>
      <c r="AR138" s="189"/>
      <c r="AS138" s="207"/>
      <c r="AT138" s="208"/>
      <c r="AU138" s="207"/>
      <c r="AV138" s="207"/>
      <c r="AW138" s="208"/>
      <c r="AX138" s="170"/>
      <c r="AY138" s="170"/>
      <c r="AZ138" s="321"/>
      <c r="BA138" s="321"/>
      <c r="BB138" s="321"/>
      <c r="BC138" s="321"/>
      <c r="BD138" s="321"/>
      <c r="BE138" s="321"/>
      <c r="BF138" s="170"/>
      <c r="BG138" s="96"/>
      <c r="BH138" s="96"/>
      <c r="BI138" s="96"/>
      <c r="BJ138" s="97"/>
      <c r="BK138" s="96"/>
      <c r="BL138" s="96"/>
      <c r="BM138" s="97"/>
      <c r="BN138" s="167"/>
      <c r="BO138" s="104">
        <v>12</v>
      </c>
      <c r="BP138" s="143" t="s">
        <v>161</v>
      </c>
      <c r="BQ138" s="143"/>
      <c r="BR138" s="144"/>
      <c r="BS138" s="143"/>
      <c r="BT138" s="143"/>
      <c r="BU138" s="144"/>
      <c r="BV138" s="143"/>
      <c r="BW138" s="137"/>
      <c r="CD138" s="137"/>
      <c r="CE138" s="229"/>
      <c r="CF138" s="189"/>
      <c r="CG138" s="189"/>
      <c r="CH138" s="189"/>
      <c r="CI138" s="189"/>
      <c r="CJ138" s="189"/>
      <c r="CK138" s="189"/>
      <c r="CL138" s="167"/>
    </row>
    <row r="139" spans="1:91" ht="12" customHeight="1">
      <c r="I139" s="183"/>
      <c r="P139" s="137"/>
      <c r="Q139" s="137"/>
      <c r="R139" s="132" t="s">
        <v>161</v>
      </c>
      <c r="S139" s="132"/>
      <c r="T139" s="133"/>
      <c r="U139" s="132"/>
      <c r="V139" s="132"/>
      <c r="W139" s="133"/>
      <c r="X139" s="132"/>
      <c r="Y139" s="153"/>
      <c r="Z139" s="325" t="str">
        <f>IF(OR(AO41="",AO47=""),"",IF(AO41&lt;AO47,AH41,AH47))</f>
        <v>TRAMEAUX Christine</v>
      </c>
      <c r="AA139" s="318"/>
      <c r="AB139" s="318"/>
      <c r="AC139" s="318"/>
      <c r="AD139" s="318"/>
      <c r="AE139" s="318"/>
      <c r="AF139" s="323"/>
      <c r="AG139" s="92">
        <v>0</v>
      </c>
      <c r="AH139" s="210">
        <v>15</v>
      </c>
      <c r="AI139" s="322"/>
      <c r="AJ139" s="322"/>
      <c r="AK139" s="322"/>
      <c r="AL139" s="322"/>
      <c r="AM139" s="322"/>
      <c r="AN139" s="322"/>
      <c r="AO139" s="322"/>
      <c r="AP139" s="148"/>
      <c r="AQ139" s="206"/>
      <c r="AR139" s="189"/>
      <c r="AS139" s="189"/>
      <c r="AT139" s="190"/>
      <c r="AU139" s="189"/>
      <c r="AV139" s="189"/>
      <c r="AW139" s="190"/>
      <c r="AX139" s="165"/>
      <c r="AY139" s="170"/>
      <c r="AZ139" s="321"/>
      <c r="BA139" s="321"/>
      <c r="BB139" s="321"/>
      <c r="BC139" s="321"/>
      <c r="BD139" s="321"/>
      <c r="BE139" s="321"/>
      <c r="BF139" s="88">
        <v>13</v>
      </c>
      <c r="BG139" s="92">
        <v>1</v>
      </c>
      <c r="BH139" s="302" t="str">
        <f>IF(BH44="","",IF(BH44=AZ41,AZ47,AZ41))</f>
        <v>DARDEL Bruno</v>
      </c>
      <c r="BI139" s="299"/>
      <c r="BJ139" s="299"/>
      <c r="BK139" s="299"/>
      <c r="BL139" s="299"/>
      <c r="BM139" s="299"/>
      <c r="BN139" s="300"/>
      <c r="BO139" s="136"/>
      <c r="BP139" s="122" t="s">
        <v>161</v>
      </c>
      <c r="BQ139" s="122"/>
      <c r="BR139" s="86"/>
      <c r="BS139" s="122"/>
      <c r="BT139" s="122"/>
      <c r="BU139" s="86"/>
      <c r="BV139" s="122"/>
      <c r="BW139" s="137"/>
      <c r="CD139" s="137"/>
      <c r="CE139" s="230"/>
      <c r="CF139" s="207"/>
      <c r="CG139" s="207"/>
      <c r="CH139" s="207"/>
      <c r="CI139" s="207"/>
      <c r="CJ139" s="207"/>
      <c r="CK139" s="207"/>
    </row>
    <row r="140" spans="1:91" ht="12" customHeight="1">
      <c r="A140" s="179">
        <v>25</v>
      </c>
      <c r="B140" s="299" t="str">
        <f>IF(OR(Q134="",Q146=""),"",IF(Q134&gt;Q146,J134,J146))</f>
        <v>DEHONGHER Eric</v>
      </c>
      <c r="C140" s="299"/>
      <c r="D140" s="299"/>
      <c r="E140" s="299"/>
      <c r="F140" s="299"/>
      <c r="G140" s="299"/>
      <c r="H140" s="299"/>
      <c r="I140" s="300"/>
      <c r="J140" s="106" t="s">
        <v>160</v>
      </c>
      <c r="K140" s="106"/>
      <c r="L140" s="107">
        <v>13</v>
      </c>
      <c r="M140" s="108" t="s">
        <v>161</v>
      </c>
      <c r="N140" s="108"/>
      <c r="O140" s="109" t="s">
        <v>161</v>
      </c>
      <c r="P140" s="124"/>
      <c r="Q140" s="147">
        <v>59</v>
      </c>
      <c r="R140" s="201"/>
      <c r="S140" s="201"/>
      <c r="T140" s="202"/>
      <c r="U140" s="201"/>
      <c r="V140" s="201"/>
      <c r="W140" s="202"/>
      <c r="X140" s="201"/>
      <c r="Y140" s="231"/>
      <c r="Z140" s="132" t="s">
        <v>161</v>
      </c>
      <c r="AA140" s="132"/>
      <c r="AB140" s="133"/>
      <c r="AC140" s="132"/>
      <c r="AD140" s="132"/>
      <c r="AE140" s="133"/>
      <c r="AF140" s="132"/>
      <c r="AG140" s="167"/>
      <c r="AI140" s="322"/>
      <c r="AJ140" s="322"/>
      <c r="AK140" s="322"/>
      <c r="AL140" s="322"/>
      <c r="AM140" s="322"/>
      <c r="AN140" s="322"/>
      <c r="AO140" s="322"/>
      <c r="AP140" s="148"/>
      <c r="AQ140" s="206"/>
      <c r="AR140" s="189"/>
      <c r="AS140" s="207"/>
      <c r="AT140" s="208"/>
      <c r="AU140" s="207"/>
      <c r="AV140" s="207"/>
      <c r="AW140" s="208"/>
      <c r="AX140" s="170"/>
      <c r="AY140" s="170"/>
      <c r="AZ140" s="321"/>
      <c r="BA140" s="321"/>
      <c r="BB140" s="321"/>
      <c r="BC140" s="321"/>
      <c r="BD140" s="321"/>
      <c r="BE140" s="321"/>
      <c r="BF140" s="170"/>
      <c r="BG140" s="167"/>
      <c r="BH140" s="122" t="s">
        <v>161</v>
      </c>
      <c r="BI140" s="122"/>
      <c r="BJ140" s="86"/>
      <c r="BK140" s="122"/>
      <c r="BL140" s="122"/>
      <c r="BM140" s="86"/>
      <c r="BN140" s="122"/>
      <c r="BO140" s="200"/>
      <c r="BP140" s="201"/>
      <c r="BQ140" s="201"/>
      <c r="BR140" s="202"/>
      <c r="BS140" s="201"/>
      <c r="BT140" s="201"/>
      <c r="BU140" s="202"/>
      <c r="BV140" s="201"/>
      <c r="BW140" s="147">
        <v>77</v>
      </c>
      <c r="BX140" s="106" t="s">
        <v>160</v>
      </c>
      <c r="BY140" s="106"/>
      <c r="BZ140" s="107">
        <v>5</v>
      </c>
      <c r="CA140" s="108" t="s">
        <v>161</v>
      </c>
      <c r="CB140" s="108"/>
      <c r="CC140" s="109" t="s">
        <v>161</v>
      </c>
      <c r="CD140" s="124"/>
      <c r="CE140" s="302" t="str">
        <f>IF(OR(BW134="",BW146=""),"",IF(BW134&gt;BW146,BX134,BX146))</f>
        <v>ETELLIN Bertrand</v>
      </c>
      <c r="CF140" s="299"/>
      <c r="CG140" s="299"/>
      <c r="CH140" s="299"/>
      <c r="CI140" s="299"/>
      <c r="CJ140" s="299"/>
      <c r="CK140" s="299"/>
      <c r="CL140" s="299"/>
      <c r="CM140" s="89">
        <v>9</v>
      </c>
    </row>
    <row r="141" spans="1:91" ht="12" customHeight="1">
      <c r="B141" s="132" t="s">
        <v>161</v>
      </c>
      <c r="C141" s="132"/>
      <c r="D141" s="132"/>
      <c r="E141" s="132"/>
      <c r="F141" s="132"/>
      <c r="G141" s="132"/>
      <c r="H141" s="132"/>
      <c r="I141" s="183"/>
      <c r="P141" s="137"/>
      <c r="R141" s="96"/>
      <c r="S141" s="96"/>
      <c r="T141" s="97"/>
      <c r="U141" s="96"/>
      <c r="V141" s="96"/>
      <c r="W141" s="97"/>
      <c r="X141" s="96"/>
      <c r="Y141" s="121"/>
      <c r="Z141" s="318" t="str">
        <f>IF(OR(AO53="",AO59=""),"",IF(AO53&lt;AO59,AH53,AH59))</f>
        <v>URAN Anne</v>
      </c>
      <c r="AA141" s="318"/>
      <c r="AB141" s="318"/>
      <c r="AC141" s="318"/>
      <c r="AD141" s="318"/>
      <c r="AE141" s="318"/>
      <c r="AF141" s="323"/>
      <c r="AG141" s="92">
        <v>1</v>
      </c>
      <c r="AH141" s="210">
        <v>18</v>
      </c>
      <c r="AI141" s="322"/>
      <c r="AJ141" s="322"/>
      <c r="AK141" s="322"/>
      <c r="AL141" s="322"/>
      <c r="AM141" s="322"/>
      <c r="AN141" s="322"/>
      <c r="AO141" s="322"/>
      <c r="AP141" s="148"/>
      <c r="AQ141" s="206"/>
      <c r="AR141" s="189"/>
      <c r="AS141" s="211"/>
      <c r="AT141" s="211"/>
      <c r="AU141" s="211"/>
      <c r="AV141" s="211"/>
      <c r="AW141" s="211"/>
      <c r="AX141" s="170"/>
      <c r="AY141" s="206"/>
      <c r="AZ141" s="321"/>
      <c r="BA141" s="321"/>
      <c r="BB141" s="321"/>
      <c r="BC141" s="321"/>
      <c r="BD141" s="321"/>
      <c r="BE141" s="321"/>
      <c r="BF141" s="88">
        <v>20</v>
      </c>
      <c r="BG141" s="92">
        <v>1</v>
      </c>
      <c r="BH141" s="302" t="str">
        <f>IF(BH56="","",IF(BH56=AZ53,AZ59,AZ53))</f>
        <v>ETELLIN Bertrand</v>
      </c>
      <c r="BI141" s="299"/>
      <c r="BJ141" s="299"/>
      <c r="BK141" s="299"/>
      <c r="BL141" s="299"/>
      <c r="BM141" s="299"/>
      <c r="BN141" s="299"/>
      <c r="BO141" s="139"/>
      <c r="BP141" s="96"/>
      <c r="BQ141" s="96"/>
      <c r="BR141" s="97"/>
      <c r="BS141" s="96"/>
      <c r="BT141" s="96"/>
      <c r="BU141" s="97"/>
      <c r="BV141" s="96"/>
      <c r="CD141" s="137"/>
      <c r="CE141" s="131"/>
      <c r="CF141" s="132" t="s">
        <v>161</v>
      </c>
      <c r="CG141" s="132"/>
      <c r="CH141" s="132"/>
      <c r="CI141" s="132"/>
      <c r="CJ141" s="132"/>
      <c r="CK141" s="132"/>
      <c r="CL141" s="132"/>
    </row>
    <row r="142" spans="1:91" ht="12" customHeight="1">
      <c r="B142" s="132" t="s">
        <v>161</v>
      </c>
      <c r="C142" s="132"/>
      <c r="D142" s="132"/>
      <c r="E142" s="132"/>
      <c r="F142" s="132"/>
      <c r="G142" s="132"/>
      <c r="H142" s="132"/>
      <c r="I142" s="183"/>
      <c r="P142" s="137"/>
      <c r="R142" s="100"/>
      <c r="S142" s="101"/>
      <c r="T142" s="102"/>
      <c r="U142" s="101"/>
      <c r="V142" s="101"/>
      <c r="W142" s="102"/>
      <c r="X142" s="103"/>
      <c r="Y142" s="118">
        <v>23</v>
      </c>
      <c r="Z142" s="132" t="s">
        <v>161</v>
      </c>
      <c r="AA142" s="132"/>
      <c r="AB142" s="133"/>
      <c r="AC142" s="132"/>
      <c r="AD142" s="132"/>
      <c r="AE142" s="133"/>
      <c r="AF142" s="132"/>
      <c r="AG142" s="167"/>
      <c r="AI142" s="322"/>
      <c r="AJ142" s="322"/>
      <c r="AK142" s="322"/>
      <c r="AL142" s="322"/>
      <c r="AM142" s="322"/>
      <c r="AN142" s="322"/>
      <c r="AO142" s="322"/>
      <c r="AP142" s="198"/>
      <c r="AQ142" s="206"/>
      <c r="AR142" s="189"/>
      <c r="AS142" s="165"/>
      <c r="AT142" s="212"/>
      <c r="AU142" s="165"/>
      <c r="AV142" s="165"/>
      <c r="AW142" s="212"/>
      <c r="AX142" s="170"/>
      <c r="AY142" s="165"/>
      <c r="AZ142" s="321"/>
      <c r="BA142" s="321"/>
      <c r="BB142" s="321"/>
      <c r="BC142" s="321"/>
      <c r="BD142" s="321"/>
      <c r="BE142" s="321"/>
      <c r="BF142" s="170"/>
      <c r="BG142" s="167"/>
      <c r="BH142" s="122" t="s">
        <v>161</v>
      </c>
      <c r="BI142" s="122"/>
      <c r="BJ142" s="86"/>
      <c r="BK142" s="122"/>
      <c r="BL142" s="122"/>
      <c r="BM142" s="86"/>
      <c r="BN142" s="122"/>
      <c r="BO142" s="104">
        <v>21</v>
      </c>
      <c r="BP142" s="100"/>
      <c r="BQ142" s="101"/>
      <c r="BR142" s="102"/>
      <c r="BS142" s="101"/>
      <c r="BT142" s="101"/>
      <c r="BU142" s="102"/>
      <c r="BV142" s="103"/>
      <c r="CD142" s="137"/>
      <c r="CE142" s="136"/>
      <c r="CF142" s="132" t="s">
        <v>161</v>
      </c>
      <c r="CG142" s="132"/>
      <c r="CH142" s="132"/>
      <c r="CI142" s="132"/>
      <c r="CJ142" s="132"/>
      <c r="CK142" s="132"/>
      <c r="CL142" s="132"/>
    </row>
    <row r="143" spans="1:91" ht="12" customHeight="1">
      <c r="I143" s="183"/>
      <c r="P143" s="137"/>
      <c r="R143" s="299" t="str">
        <f>IF(OR(AG141="",AG145=""),"",IF(AG141&gt;AG145,Z141,Z145))</f>
        <v>URAN Anne</v>
      </c>
      <c r="S143" s="299"/>
      <c r="T143" s="299"/>
      <c r="U143" s="299"/>
      <c r="V143" s="299"/>
      <c r="W143" s="299"/>
      <c r="X143" s="300"/>
      <c r="Y143" s="92">
        <v>0</v>
      </c>
      <c r="Z143" s="106" t="s">
        <v>160</v>
      </c>
      <c r="AA143" s="106"/>
      <c r="AB143" s="107">
        <v>16</v>
      </c>
      <c r="AC143" s="108" t="s">
        <v>161</v>
      </c>
      <c r="AD143" s="108"/>
      <c r="AE143" s="109" t="s">
        <v>161</v>
      </c>
      <c r="AF143" s="124"/>
      <c r="AG143" s="147">
        <v>51</v>
      </c>
      <c r="AI143" s="322"/>
      <c r="AJ143" s="322"/>
      <c r="AK143" s="322"/>
      <c r="AL143" s="322"/>
      <c r="AM143" s="322"/>
      <c r="AN143" s="322"/>
      <c r="AO143" s="322"/>
      <c r="AP143" s="198"/>
      <c r="AQ143" s="206"/>
      <c r="AR143" s="189"/>
      <c r="AS143" s="189"/>
      <c r="AT143" s="190"/>
      <c r="AU143" s="189"/>
      <c r="AV143" s="189"/>
      <c r="AW143" s="190"/>
      <c r="AX143" s="165"/>
      <c r="AY143" s="196"/>
      <c r="AZ143" s="321"/>
      <c r="BA143" s="321"/>
      <c r="BB143" s="321"/>
      <c r="BC143" s="321"/>
      <c r="BD143" s="321"/>
      <c r="BE143" s="321"/>
      <c r="BF143" s="170"/>
      <c r="BG143" s="126">
        <v>67</v>
      </c>
      <c r="BH143" s="106" t="s">
        <v>160</v>
      </c>
      <c r="BI143" s="106"/>
      <c r="BJ143" s="107">
        <v>5</v>
      </c>
      <c r="BK143" s="108" t="s">
        <v>161</v>
      </c>
      <c r="BL143" s="108"/>
      <c r="BM143" s="109" t="s">
        <v>161</v>
      </c>
      <c r="BN143" s="124"/>
      <c r="BO143" s="92">
        <v>1</v>
      </c>
      <c r="BP143" s="302" t="str">
        <f>IF(OR(BG141="",BG145=""),"",IF(BG141&gt;BG145,BH141,BH145))</f>
        <v>ETELLIN Bertrand</v>
      </c>
      <c r="BQ143" s="299"/>
      <c r="BR143" s="299"/>
      <c r="BS143" s="299"/>
      <c r="BT143" s="299"/>
      <c r="BU143" s="299"/>
      <c r="BV143" s="299"/>
      <c r="CD143" s="137"/>
      <c r="CE143" s="194"/>
      <c r="CF143" s="170"/>
      <c r="CG143" s="170"/>
      <c r="CH143" s="170"/>
      <c r="CI143" s="170"/>
      <c r="CJ143" s="170"/>
      <c r="CK143" s="170"/>
    </row>
    <row r="144" spans="1:91" ht="12" customHeight="1">
      <c r="I144" s="183"/>
      <c r="P144" s="137"/>
      <c r="Q144" s="227"/>
      <c r="R144" s="132" t="s">
        <v>161</v>
      </c>
      <c r="S144" s="132"/>
      <c r="T144" s="133"/>
      <c r="U144" s="132"/>
      <c r="V144" s="132"/>
      <c r="W144" s="133"/>
      <c r="X144" s="132"/>
      <c r="Y144" s="127"/>
      <c r="Z144" s="96"/>
      <c r="AA144" s="96"/>
      <c r="AB144" s="97"/>
      <c r="AC144" s="96"/>
      <c r="AD144" s="96"/>
      <c r="AE144" s="97"/>
      <c r="AF144" s="167"/>
      <c r="AG144" s="96"/>
      <c r="AI144" s="322"/>
      <c r="AJ144" s="322"/>
      <c r="AK144" s="322"/>
      <c r="AL144" s="322"/>
      <c r="AM144" s="322"/>
      <c r="AN144" s="322"/>
      <c r="AO144" s="322"/>
      <c r="AP144" s="198"/>
      <c r="AQ144" s="206"/>
      <c r="AR144" s="189"/>
      <c r="AS144" s="207"/>
      <c r="AT144" s="208"/>
      <c r="AU144" s="207"/>
      <c r="AV144" s="207"/>
      <c r="AW144" s="208"/>
      <c r="AX144" s="170"/>
      <c r="AY144" s="196"/>
      <c r="AZ144" s="321"/>
      <c r="BA144" s="321"/>
      <c r="BB144" s="321"/>
      <c r="BC144" s="321"/>
      <c r="BD144" s="321"/>
      <c r="BE144" s="321"/>
      <c r="BF144" s="170"/>
      <c r="BG144" s="96"/>
      <c r="BH144" s="96"/>
      <c r="BI144" s="96"/>
      <c r="BJ144" s="97"/>
      <c r="BK144" s="96"/>
      <c r="BL144" s="96"/>
      <c r="BM144" s="97"/>
      <c r="BN144" s="167"/>
      <c r="BO144" s="131"/>
      <c r="BP144" s="122" t="s">
        <v>161</v>
      </c>
      <c r="BQ144" s="122"/>
      <c r="BR144" s="86"/>
      <c r="BS144" s="122"/>
      <c r="BT144" s="122"/>
      <c r="BU144" s="86"/>
      <c r="BV144" s="122"/>
      <c r="BW144" s="117"/>
      <c r="CD144" s="137"/>
      <c r="CE144" s="194"/>
      <c r="CF144" s="170"/>
      <c r="CG144" s="170"/>
      <c r="CH144" s="170"/>
      <c r="CI144" s="170"/>
      <c r="CJ144" s="170"/>
      <c r="CK144" s="170"/>
    </row>
    <row r="145" spans="1:91" ht="12" customHeight="1">
      <c r="I145" s="183"/>
      <c r="J145" s="159"/>
      <c r="K145" s="159"/>
      <c r="L145" s="160"/>
      <c r="M145" s="159"/>
      <c r="N145" s="159"/>
      <c r="O145" s="160"/>
      <c r="P145" s="137"/>
      <c r="Q145" s="227"/>
      <c r="R145" s="132" t="s">
        <v>161</v>
      </c>
      <c r="S145" s="132"/>
      <c r="T145" s="133"/>
      <c r="U145" s="132"/>
      <c r="V145" s="132"/>
      <c r="W145" s="133"/>
      <c r="X145" s="132"/>
      <c r="Y145" s="153"/>
      <c r="Z145" s="325" t="str">
        <f>IF(OR(AO65="",AO71=""),"",IF(AO65&lt;AO71,AH65,AH71))</f>
        <v>DUBOIS Françoise</v>
      </c>
      <c r="AA145" s="318"/>
      <c r="AB145" s="318"/>
      <c r="AC145" s="318"/>
      <c r="AD145" s="318"/>
      <c r="AE145" s="318"/>
      <c r="AF145" s="323"/>
      <c r="AG145" s="92">
        <v>0</v>
      </c>
      <c r="AH145" s="210">
        <v>23</v>
      </c>
      <c r="AI145" s="322"/>
      <c r="AJ145" s="322"/>
      <c r="AK145" s="322"/>
      <c r="AL145" s="322"/>
      <c r="AM145" s="322"/>
      <c r="AN145" s="322"/>
      <c r="AO145" s="322"/>
      <c r="AP145" s="198"/>
      <c r="AQ145" s="206"/>
      <c r="AR145" s="189"/>
      <c r="AS145" s="189"/>
      <c r="AT145" s="190"/>
      <c r="AU145" s="189"/>
      <c r="AV145" s="189"/>
      <c r="AW145" s="190"/>
      <c r="AX145" s="165"/>
      <c r="AY145" s="196"/>
      <c r="AZ145" s="321"/>
      <c r="BA145" s="321"/>
      <c r="BB145" s="321"/>
      <c r="BC145" s="321"/>
      <c r="BD145" s="321"/>
      <c r="BE145" s="321"/>
      <c r="BF145" s="88">
        <v>21</v>
      </c>
      <c r="BG145" s="92">
        <v>0</v>
      </c>
      <c r="BH145" s="302" t="str">
        <f>IF(BH68="","",IF(BH68=AZ65,AZ71,AZ65))</f>
        <v>DEFOSSEZ-CARME David</v>
      </c>
      <c r="BI145" s="299"/>
      <c r="BJ145" s="299"/>
      <c r="BK145" s="299"/>
      <c r="BL145" s="299"/>
      <c r="BM145" s="299"/>
      <c r="BN145" s="300"/>
      <c r="BO145" s="136"/>
      <c r="BP145" s="122" t="s">
        <v>161</v>
      </c>
      <c r="BQ145" s="122"/>
      <c r="BR145" s="86"/>
      <c r="BS145" s="122"/>
      <c r="BT145" s="122"/>
      <c r="BU145" s="86"/>
      <c r="BV145" s="122"/>
      <c r="BW145" s="117"/>
      <c r="BX145" s="159"/>
      <c r="BY145" s="159"/>
      <c r="BZ145" s="160"/>
      <c r="CA145" s="159"/>
      <c r="CB145" s="159"/>
      <c r="CC145" s="160"/>
      <c r="CD145" s="137"/>
      <c r="CE145" s="194"/>
      <c r="CF145" s="170"/>
      <c r="CG145" s="170"/>
      <c r="CH145" s="170"/>
      <c r="CI145" s="170"/>
      <c r="CJ145" s="170"/>
      <c r="CK145" s="170"/>
    </row>
    <row r="146" spans="1:91" ht="12" customHeight="1">
      <c r="I146" s="183"/>
      <c r="J146" s="302" t="str">
        <f>IF(OR(Y143="",Y149=""),"",IF(Y143&gt;Y149,R143,R149))</f>
        <v>DEHONGHER Eric</v>
      </c>
      <c r="K146" s="299"/>
      <c r="L146" s="299"/>
      <c r="M146" s="299"/>
      <c r="N146" s="299"/>
      <c r="O146" s="299"/>
      <c r="P146" s="300"/>
      <c r="Q146" s="92">
        <v>1</v>
      </c>
      <c r="R146" s="106" t="s">
        <v>160</v>
      </c>
      <c r="S146" s="106"/>
      <c r="T146" s="107">
        <v>14</v>
      </c>
      <c r="U146" s="108" t="s">
        <v>161</v>
      </c>
      <c r="V146" s="108"/>
      <c r="W146" s="109" t="s">
        <v>161</v>
      </c>
      <c r="X146" s="124"/>
      <c r="Y146" s="147">
        <v>54</v>
      </c>
      <c r="Z146" s="132" t="s">
        <v>161</v>
      </c>
      <c r="AA146" s="132"/>
      <c r="AB146" s="133"/>
      <c r="AC146" s="132"/>
      <c r="AD146" s="132"/>
      <c r="AE146" s="133"/>
      <c r="AF146" s="132"/>
      <c r="AG146" s="167"/>
      <c r="AI146" s="322"/>
      <c r="AJ146" s="322"/>
      <c r="AK146" s="322"/>
      <c r="AL146" s="322"/>
      <c r="AM146" s="322"/>
      <c r="AN146" s="322"/>
      <c r="AO146" s="322"/>
      <c r="AP146" s="198"/>
      <c r="AQ146" s="206"/>
      <c r="AR146" s="189"/>
      <c r="AS146" s="207"/>
      <c r="AT146" s="208"/>
      <c r="AU146" s="207"/>
      <c r="AV146" s="207"/>
      <c r="AW146" s="208"/>
      <c r="AX146" s="170"/>
      <c r="AY146" s="196"/>
      <c r="AZ146" s="321"/>
      <c r="BA146" s="321"/>
      <c r="BB146" s="321"/>
      <c r="BC146" s="321"/>
      <c r="BD146" s="321"/>
      <c r="BE146" s="321"/>
      <c r="BF146" s="170"/>
      <c r="BG146" s="167"/>
      <c r="BH146" s="122" t="s">
        <v>161</v>
      </c>
      <c r="BI146" s="122"/>
      <c r="BJ146" s="86"/>
      <c r="BK146" s="122"/>
      <c r="BL146" s="122"/>
      <c r="BM146" s="86"/>
      <c r="BN146" s="122"/>
      <c r="BO146" s="147">
        <v>72</v>
      </c>
      <c r="BP146" s="106" t="s">
        <v>160</v>
      </c>
      <c r="BQ146" s="106"/>
      <c r="BR146" s="107">
        <v>6</v>
      </c>
      <c r="BS146" s="108" t="s">
        <v>161</v>
      </c>
      <c r="BT146" s="108"/>
      <c r="BU146" s="109" t="s">
        <v>161</v>
      </c>
      <c r="BV146" s="124"/>
      <c r="BW146" s="92">
        <v>1</v>
      </c>
      <c r="BX146" s="302" t="str">
        <f>IF(OR(BO143="",BO149=""),"",IF(BO143&gt;BO149,BP143,BP149))</f>
        <v>ETELLIN Bertrand</v>
      </c>
      <c r="BY146" s="299"/>
      <c r="BZ146" s="299"/>
      <c r="CA146" s="299"/>
      <c r="CB146" s="299"/>
      <c r="CC146" s="299"/>
      <c r="CD146" s="300"/>
      <c r="CE146" s="194"/>
      <c r="CF146" s="170"/>
      <c r="CG146" s="170"/>
      <c r="CH146" s="170"/>
      <c r="CI146" s="170"/>
      <c r="CJ146" s="170"/>
      <c r="CK146" s="170"/>
    </row>
    <row r="147" spans="1:91" ht="12" customHeight="1">
      <c r="I147" s="80"/>
      <c r="J147" s="175" t="s">
        <v>161</v>
      </c>
      <c r="K147" s="175"/>
      <c r="L147" s="176"/>
      <c r="M147" s="175"/>
      <c r="N147" s="175"/>
      <c r="O147" s="176"/>
      <c r="P147" s="175"/>
      <c r="Q147" s="118">
        <v>26</v>
      </c>
      <c r="R147" s="96"/>
      <c r="S147" s="96"/>
      <c r="T147" s="97"/>
      <c r="U147" s="96"/>
      <c r="V147" s="96"/>
      <c r="W147" s="97"/>
      <c r="X147" s="167"/>
      <c r="Y147" s="121"/>
      <c r="Z147" s="318" t="str">
        <f>IF(OR(AO77="",AO83=""),"",IF(AO77&lt;AO83,AH77,AH83))</f>
        <v>DEHONGHER Eric</v>
      </c>
      <c r="AA147" s="318"/>
      <c r="AB147" s="318"/>
      <c r="AC147" s="318"/>
      <c r="AD147" s="318"/>
      <c r="AE147" s="318"/>
      <c r="AF147" s="323"/>
      <c r="AG147" s="92">
        <v>1</v>
      </c>
      <c r="AH147" s="210">
        <v>26</v>
      </c>
      <c r="AI147" s="322"/>
      <c r="AJ147" s="322"/>
      <c r="AK147" s="322"/>
      <c r="AL147" s="322"/>
      <c r="AM147" s="322"/>
      <c r="AN147" s="322"/>
      <c r="AO147" s="322"/>
      <c r="AP147" s="198"/>
      <c r="AQ147" s="206"/>
      <c r="AR147" s="189"/>
      <c r="AS147" s="211"/>
      <c r="AT147" s="211"/>
      <c r="AU147" s="211"/>
      <c r="AV147" s="211"/>
      <c r="AW147" s="211"/>
      <c r="AX147" s="170"/>
      <c r="AY147" s="206"/>
      <c r="AZ147" s="321"/>
      <c r="BA147" s="321"/>
      <c r="BB147" s="321"/>
      <c r="BC147" s="321"/>
      <c r="BD147" s="321"/>
      <c r="BE147" s="321"/>
      <c r="BF147" s="88">
        <v>28</v>
      </c>
      <c r="BG147" s="92">
        <v>1</v>
      </c>
      <c r="BH147" s="302" t="str">
        <f>IF(BH80="","",IF(BH80=AZ77,AZ83,AZ77))</f>
        <v>COMYN Jean-Christophe</v>
      </c>
      <c r="BI147" s="299"/>
      <c r="BJ147" s="299"/>
      <c r="BK147" s="299"/>
      <c r="BL147" s="299"/>
      <c r="BM147" s="299"/>
      <c r="BN147" s="299"/>
      <c r="BO147" s="139"/>
      <c r="BP147" s="96"/>
      <c r="BQ147" s="96"/>
      <c r="BR147" s="97"/>
      <c r="BS147" s="96"/>
      <c r="BT147" s="96"/>
      <c r="BU147" s="97"/>
      <c r="BV147" s="167"/>
      <c r="BW147" s="104">
        <v>28</v>
      </c>
      <c r="BX147" s="143" t="s">
        <v>161</v>
      </c>
      <c r="BY147" s="143"/>
      <c r="BZ147" s="144"/>
      <c r="CA147" s="143"/>
      <c r="CB147" s="143"/>
      <c r="CC147" s="144"/>
      <c r="CD147" s="143"/>
      <c r="CE147" s="139"/>
      <c r="CF147" s="96"/>
      <c r="CG147" s="96"/>
      <c r="CH147" s="96"/>
      <c r="CI147" s="96"/>
      <c r="CJ147" s="96"/>
      <c r="CK147" s="96"/>
      <c r="CL147" s="165"/>
      <c r="CM147" s="220"/>
    </row>
    <row r="148" spans="1:91" ht="12" customHeight="1">
      <c r="I148" s="80"/>
      <c r="J148" s="132" t="s">
        <v>161</v>
      </c>
      <c r="K148" s="132"/>
      <c r="L148" s="133"/>
      <c r="M148" s="132"/>
      <c r="N148" s="132"/>
      <c r="O148" s="133"/>
      <c r="P148" s="132"/>
      <c r="Q148" s="113"/>
      <c r="R148" s="100"/>
      <c r="S148" s="101"/>
      <c r="T148" s="102"/>
      <c r="U148" s="101"/>
      <c r="V148" s="101"/>
      <c r="W148" s="102"/>
      <c r="X148" s="103"/>
      <c r="Y148" s="223"/>
      <c r="Z148" s="132" t="s">
        <v>161</v>
      </c>
      <c r="AA148" s="132"/>
      <c r="AB148" s="133"/>
      <c r="AC148" s="132"/>
      <c r="AD148" s="132"/>
      <c r="AE148" s="133"/>
      <c r="AF148" s="132"/>
      <c r="AG148" s="167"/>
      <c r="AI148" s="322"/>
      <c r="AJ148" s="322"/>
      <c r="AK148" s="322"/>
      <c r="AL148" s="322"/>
      <c r="AM148" s="322"/>
      <c r="AN148" s="322"/>
      <c r="AO148" s="322"/>
      <c r="AP148" s="198"/>
      <c r="AQ148" s="206"/>
      <c r="AR148" s="189"/>
      <c r="AS148" s="165"/>
      <c r="AT148" s="212"/>
      <c r="AU148" s="165"/>
      <c r="AV148" s="165"/>
      <c r="AW148" s="212"/>
      <c r="AX148" s="170"/>
      <c r="AY148" s="196"/>
      <c r="AZ148" s="321"/>
      <c r="BA148" s="321"/>
      <c r="BB148" s="321"/>
      <c r="BC148" s="321"/>
      <c r="BD148" s="321"/>
      <c r="BE148" s="321"/>
      <c r="BF148" s="165"/>
      <c r="BG148" s="167"/>
      <c r="BH148" s="328" t="s">
        <v>161</v>
      </c>
      <c r="BI148" s="328"/>
      <c r="BJ148" s="328"/>
      <c r="BK148" s="328"/>
      <c r="BL148" s="328"/>
      <c r="BM148" s="328"/>
      <c r="BN148" s="328"/>
      <c r="BO148" s="135"/>
      <c r="BP148" s="100"/>
      <c r="BQ148" s="101"/>
      <c r="BR148" s="102"/>
      <c r="BS148" s="101"/>
      <c r="BT148" s="101"/>
      <c r="BU148" s="102"/>
      <c r="BV148" s="103"/>
      <c r="BW148" s="136"/>
      <c r="BX148" s="122" t="s">
        <v>161</v>
      </c>
      <c r="BY148" s="122"/>
      <c r="BZ148" s="86"/>
      <c r="CA148" s="122"/>
      <c r="CB148" s="122"/>
      <c r="CC148" s="86"/>
      <c r="CD148" s="122"/>
      <c r="CM148" s="187"/>
    </row>
    <row r="149" spans="1:91" ht="12" customHeight="1">
      <c r="A149" s="179">
        <v>26</v>
      </c>
      <c r="B149" s="299" t="str">
        <f>IF(OR(Q134="",Q146=""),"",IF(Q134&gt;Q146,J146,J134))</f>
        <v>ABDESSADEK Faycal</v>
      </c>
      <c r="C149" s="299"/>
      <c r="D149" s="299"/>
      <c r="E149" s="299"/>
      <c r="F149" s="299"/>
      <c r="G149" s="299"/>
      <c r="H149" s="299"/>
      <c r="I149" s="299"/>
      <c r="Q149" s="113"/>
      <c r="R149" s="302" t="str">
        <f>IF(OR(AG147="",AG151=""),"",IF(AG147&gt;AG151,Z147,Z151))</f>
        <v>DEHONGHER Eric</v>
      </c>
      <c r="S149" s="299"/>
      <c r="T149" s="299"/>
      <c r="U149" s="299"/>
      <c r="V149" s="299"/>
      <c r="W149" s="299"/>
      <c r="X149" s="300"/>
      <c r="Y149" s="92">
        <v>1</v>
      </c>
      <c r="Z149" s="106" t="s">
        <v>160</v>
      </c>
      <c r="AA149" s="106"/>
      <c r="AB149" s="107">
        <v>15</v>
      </c>
      <c r="AC149" s="108" t="s">
        <v>161</v>
      </c>
      <c r="AD149" s="108"/>
      <c r="AE149" s="109" t="s">
        <v>161</v>
      </c>
      <c r="AF149" s="124"/>
      <c r="AG149" s="147">
        <v>52</v>
      </c>
      <c r="AI149" s="322"/>
      <c r="AJ149" s="322"/>
      <c r="AK149" s="322"/>
      <c r="AL149" s="322"/>
      <c r="AM149" s="322"/>
      <c r="AN149" s="322"/>
      <c r="AO149" s="322"/>
      <c r="AP149" s="198"/>
      <c r="AQ149" s="206"/>
      <c r="AR149" s="189"/>
      <c r="AS149" s="189"/>
      <c r="AT149" s="190"/>
      <c r="AU149" s="189"/>
      <c r="AV149" s="189"/>
      <c r="AW149" s="190"/>
      <c r="AX149" s="165"/>
      <c r="AY149" s="170"/>
      <c r="AZ149" s="321"/>
      <c r="BA149" s="321"/>
      <c r="BB149" s="321"/>
      <c r="BC149" s="321"/>
      <c r="BD149" s="321"/>
      <c r="BE149" s="321"/>
      <c r="BF149" s="170"/>
      <c r="BG149" s="126">
        <v>68</v>
      </c>
      <c r="BH149" s="106" t="s">
        <v>160</v>
      </c>
      <c r="BI149" s="106"/>
      <c r="BJ149" s="107">
        <v>7</v>
      </c>
      <c r="BK149" s="108" t="s">
        <v>161</v>
      </c>
      <c r="BL149" s="108"/>
      <c r="BM149" s="109" t="s">
        <v>161</v>
      </c>
      <c r="BN149" s="124"/>
      <c r="BO149" s="92">
        <v>0</v>
      </c>
      <c r="BP149" s="302" t="str">
        <f>IF(OR(BG147="",BG151=""),"",IF(BG147&gt;BG151,BH147,BH151))</f>
        <v>COMYN Jean-Christophe</v>
      </c>
      <c r="BQ149" s="299"/>
      <c r="BR149" s="299"/>
      <c r="BS149" s="299"/>
      <c r="BT149" s="299"/>
      <c r="BU149" s="299"/>
      <c r="BV149" s="300"/>
      <c r="BW149" s="136"/>
      <c r="BX149" s="96"/>
      <c r="BY149" s="96"/>
      <c r="BZ149" s="97"/>
      <c r="CA149" s="96"/>
      <c r="CB149" s="96"/>
      <c r="CC149" s="97"/>
      <c r="CD149" s="167"/>
      <c r="CE149" s="299" t="str">
        <f>IF(CE140="","",IF(CE140=BX134,BX146,BX134))</f>
        <v>MENARD Etienne</v>
      </c>
      <c r="CF149" s="299"/>
      <c r="CG149" s="299"/>
      <c r="CH149" s="299"/>
      <c r="CI149" s="299"/>
      <c r="CJ149" s="299"/>
      <c r="CK149" s="299"/>
      <c r="CL149" s="299"/>
      <c r="CM149" s="89">
        <v>10</v>
      </c>
    </row>
    <row r="150" spans="1:91" ht="12" customHeight="1">
      <c r="B150" s="132" t="s">
        <v>161</v>
      </c>
      <c r="C150" s="132"/>
      <c r="D150" s="132"/>
      <c r="E150" s="132"/>
      <c r="F150" s="132"/>
      <c r="G150" s="132"/>
      <c r="H150" s="132"/>
      <c r="I150" s="80"/>
      <c r="R150" s="175" t="s">
        <v>161</v>
      </c>
      <c r="S150" s="175"/>
      <c r="T150" s="176"/>
      <c r="U150" s="175"/>
      <c r="V150" s="175"/>
      <c r="W150" s="176"/>
      <c r="X150" s="175"/>
      <c r="Y150" s="118">
        <v>26</v>
      </c>
      <c r="Z150" s="96"/>
      <c r="AA150" s="96"/>
      <c r="AB150" s="97"/>
      <c r="AC150" s="96"/>
      <c r="AD150" s="96"/>
      <c r="AE150" s="97"/>
      <c r="AF150" s="167"/>
      <c r="AG150" s="96"/>
      <c r="AI150" s="322"/>
      <c r="AJ150" s="322"/>
      <c r="AK150" s="322"/>
      <c r="AL150" s="322"/>
      <c r="AM150" s="322"/>
      <c r="AN150" s="322"/>
      <c r="AO150" s="322"/>
      <c r="AP150" s="198"/>
      <c r="AQ150" s="206"/>
      <c r="AR150" s="189"/>
      <c r="AS150" s="207"/>
      <c r="AT150" s="208"/>
      <c r="AU150" s="207"/>
      <c r="AV150" s="207"/>
      <c r="AW150" s="208"/>
      <c r="AX150" s="170"/>
      <c r="AY150" s="170"/>
      <c r="AZ150" s="321"/>
      <c r="BA150" s="321"/>
      <c r="BB150" s="321"/>
      <c r="BC150" s="321"/>
      <c r="BD150" s="321"/>
      <c r="BE150" s="321"/>
      <c r="BF150" s="170"/>
      <c r="BG150" s="96"/>
      <c r="BH150" s="96"/>
      <c r="BI150" s="96"/>
      <c r="BJ150" s="97"/>
      <c r="BK150" s="96"/>
      <c r="BL150" s="96"/>
      <c r="BM150" s="97"/>
      <c r="BN150" s="167"/>
      <c r="BO150" s="104">
        <v>28</v>
      </c>
      <c r="BP150" s="143" t="s">
        <v>161</v>
      </c>
      <c r="BQ150" s="143"/>
      <c r="BR150" s="144"/>
      <c r="BS150" s="143"/>
      <c r="BT150" s="143"/>
      <c r="BU150" s="144"/>
      <c r="BV150" s="143"/>
      <c r="BW150" s="121"/>
      <c r="BX150" s="167"/>
      <c r="BY150" s="167"/>
      <c r="BZ150" s="99"/>
      <c r="CA150" s="167"/>
      <c r="CB150" s="167"/>
      <c r="CC150" s="99"/>
      <c r="CD150" s="165"/>
      <c r="CE150" s="167"/>
      <c r="CF150" s="132" t="s">
        <v>161</v>
      </c>
      <c r="CG150" s="132"/>
      <c r="CH150" s="132"/>
      <c r="CI150" s="132"/>
      <c r="CJ150" s="132"/>
      <c r="CK150" s="132"/>
      <c r="CL150" s="132"/>
    </row>
    <row r="151" spans="1:91" ht="12" customHeight="1">
      <c r="I151" s="93"/>
      <c r="R151" s="132" t="s">
        <v>161</v>
      </c>
      <c r="S151" s="321"/>
      <c r="T151" s="321"/>
      <c r="U151" s="321"/>
      <c r="V151" s="321"/>
      <c r="W151" s="321"/>
      <c r="X151" s="321"/>
      <c r="Y151" s="113"/>
      <c r="Z151" s="325" t="str">
        <f>IF(OR(AO89="",AO95=""),"",IF(AO89&lt;AO95,AH89,AH95))</f>
        <v>FLAMMIER Candice</v>
      </c>
      <c r="AA151" s="318"/>
      <c r="AB151" s="318"/>
      <c r="AC151" s="318"/>
      <c r="AD151" s="318"/>
      <c r="AE151" s="318"/>
      <c r="AF151" s="323"/>
      <c r="AG151" s="92">
        <v>0</v>
      </c>
      <c r="AH151" s="210">
        <v>31</v>
      </c>
      <c r="AI151" s="322"/>
      <c r="AJ151" s="322"/>
      <c r="AK151" s="322"/>
      <c r="AL151" s="322"/>
      <c r="AM151" s="322"/>
      <c r="AN151" s="322"/>
      <c r="AO151" s="322"/>
      <c r="AP151" s="198"/>
      <c r="AQ151" s="206"/>
      <c r="AR151" s="189"/>
      <c r="AS151" s="189"/>
      <c r="AT151" s="190"/>
      <c r="AU151" s="189"/>
      <c r="AV151" s="189"/>
      <c r="AW151" s="190"/>
      <c r="AX151" s="165"/>
      <c r="AY151" s="170"/>
      <c r="AZ151" s="321"/>
      <c r="BA151" s="321"/>
      <c r="BB151" s="321"/>
      <c r="BC151" s="321"/>
      <c r="BD151" s="321"/>
      <c r="BE151" s="321"/>
      <c r="BF151" s="88">
        <v>29</v>
      </c>
      <c r="BG151" s="92">
        <v>0</v>
      </c>
      <c r="BH151" s="302" t="str">
        <f>IF(BH92="","",IF(BH92=AZ89,AZ95,AZ89))</f>
        <v>FUNTEN Pascal</v>
      </c>
      <c r="BI151" s="299"/>
      <c r="BJ151" s="299"/>
      <c r="BK151" s="299"/>
      <c r="BL151" s="299"/>
      <c r="BM151" s="299"/>
      <c r="BN151" s="300"/>
      <c r="BO151" s="136"/>
      <c r="BP151" s="321" t="s">
        <v>161</v>
      </c>
      <c r="BQ151" s="321"/>
      <c r="BR151" s="321"/>
      <c r="BS151" s="321"/>
      <c r="BT151" s="321"/>
      <c r="BU151" s="321"/>
      <c r="BV151" s="122"/>
      <c r="BW151" s="200"/>
      <c r="BX151" s="201"/>
      <c r="BY151" s="201"/>
      <c r="BZ151" s="202"/>
      <c r="CA151" s="201"/>
      <c r="CB151" s="201"/>
      <c r="CC151" s="202"/>
      <c r="CD151" s="201"/>
      <c r="CE151" s="200"/>
      <c r="CF151" s="201"/>
      <c r="CG151" s="201"/>
      <c r="CH151" s="201"/>
      <c r="CI151" s="201"/>
      <c r="CJ151" s="201"/>
      <c r="CK151" s="201"/>
      <c r="CL151" s="201"/>
      <c r="CM151" s="220"/>
    </row>
    <row r="152" spans="1:91" ht="12" customHeight="1">
      <c r="F152" s="170"/>
      <c r="I152" s="80"/>
      <c r="S152" s="321"/>
      <c r="T152" s="321"/>
      <c r="U152" s="321"/>
      <c r="V152" s="321"/>
      <c r="W152" s="321"/>
      <c r="X152" s="321"/>
      <c r="Y152" s="192"/>
      <c r="Z152" s="132" t="s">
        <v>161</v>
      </c>
      <c r="AA152" s="132"/>
      <c r="AB152" s="133"/>
      <c r="AC152" s="132"/>
      <c r="AD152" s="132"/>
      <c r="AE152" s="133"/>
      <c r="AF152" s="132"/>
      <c r="AG152" s="167"/>
      <c r="AP152" s="198"/>
      <c r="AQ152" s="206"/>
      <c r="AR152" s="189"/>
      <c r="AS152" s="207"/>
      <c r="AT152" s="208"/>
      <c r="AU152" s="207"/>
      <c r="AV152" s="207"/>
      <c r="AW152" s="208"/>
      <c r="AX152" s="170"/>
      <c r="AY152" s="170"/>
      <c r="AZ152" s="170"/>
      <c r="BA152" s="170"/>
      <c r="BB152" s="185"/>
      <c r="BC152" s="170"/>
      <c r="BD152" s="170"/>
      <c r="BE152" s="185"/>
      <c r="BF152" s="170"/>
      <c r="BG152" s="167"/>
      <c r="BH152" s="122" t="s">
        <v>161</v>
      </c>
      <c r="BI152" s="122"/>
      <c r="BJ152" s="86"/>
      <c r="BK152" s="122"/>
      <c r="BL152" s="122"/>
      <c r="BM152" s="86"/>
      <c r="BN152" s="122"/>
      <c r="BO152" s="200"/>
      <c r="BP152" s="321"/>
      <c r="BQ152" s="321"/>
      <c r="BR152" s="321"/>
      <c r="BS152" s="321"/>
      <c r="BT152" s="321"/>
      <c r="BU152" s="321"/>
      <c r="BV152" s="201"/>
      <c r="CE152" s="200"/>
      <c r="CF152" s="201"/>
      <c r="CG152" s="201"/>
      <c r="CH152" s="201"/>
      <c r="CI152" s="201"/>
      <c r="CJ152" s="201"/>
      <c r="CK152" s="201"/>
      <c r="CL152" s="201"/>
      <c r="CM152" s="220"/>
    </row>
    <row r="153" spans="1:91" ht="12" customHeight="1">
      <c r="A153" s="93"/>
      <c r="B153" s="170"/>
      <c r="C153" s="170"/>
      <c r="D153" s="170"/>
      <c r="E153" s="137"/>
      <c r="F153" s="232"/>
      <c r="I153" s="80"/>
      <c r="S153" s="321"/>
      <c r="T153" s="321"/>
      <c r="U153" s="321"/>
      <c r="V153" s="321"/>
      <c r="W153" s="321"/>
      <c r="X153" s="321"/>
      <c r="Y153" s="192"/>
      <c r="AA153" s="322"/>
      <c r="AB153" s="322"/>
      <c r="AC153" s="322"/>
      <c r="AD153" s="322"/>
      <c r="AE153" s="322"/>
      <c r="AF153" s="322"/>
      <c r="AG153" s="192"/>
      <c r="AP153" s="198"/>
      <c r="AQ153" s="206"/>
      <c r="AR153" s="189"/>
      <c r="AS153" s="207"/>
      <c r="AT153" s="208"/>
      <c r="AU153" s="207"/>
      <c r="AV153" s="207"/>
      <c r="AW153" s="208"/>
      <c r="AX153" s="170"/>
      <c r="AY153" s="170"/>
      <c r="AZ153" s="170"/>
      <c r="BA153" s="170"/>
      <c r="BB153" s="185"/>
      <c r="BC153" s="170"/>
      <c r="BD153" s="170"/>
      <c r="BE153" s="185"/>
      <c r="BF153" s="170"/>
      <c r="BG153" s="231"/>
      <c r="BH153" s="329"/>
      <c r="BI153" s="329"/>
      <c r="BJ153" s="329"/>
      <c r="BK153" s="329"/>
      <c r="BL153" s="329"/>
      <c r="BM153" s="329"/>
      <c r="BN153" s="201"/>
      <c r="BO153" s="200"/>
      <c r="BP153" s="321"/>
      <c r="BQ153" s="321"/>
      <c r="BR153" s="321"/>
      <c r="BS153" s="321"/>
      <c r="BT153" s="321"/>
      <c r="BU153" s="321"/>
      <c r="BV153" s="201"/>
      <c r="BW153" s="200"/>
      <c r="BX153" s="201"/>
      <c r="BY153" s="201"/>
      <c r="BZ153" s="202"/>
      <c r="CA153" s="201"/>
      <c r="CB153" s="201"/>
      <c r="CC153" s="202"/>
      <c r="CD153" s="201"/>
      <c r="CE153" s="200"/>
      <c r="CF153" s="201"/>
      <c r="CG153" s="201"/>
      <c r="CH153" s="201"/>
      <c r="CI153" s="201"/>
      <c r="CJ153" s="201"/>
      <c r="CK153" s="201"/>
      <c r="CL153" s="201"/>
      <c r="CM153" s="220"/>
    </row>
    <row r="154" spans="1:91" ht="12" customHeight="1">
      <c r="A154" s="233"/>
      <c r="B154" s="207"/>
      <c r="C154" s="207"/>
      <c r="D154" s="207"/>
      <c r="E154" s="137"/>
      <c r="F154" s="232"/>
      <c r="I154" s="80"/>
      <c r="J154" s="318" t="str">
        <f>IF(OR(Y131="",Y137=""),"",IF(Y131&lt;Y137,R131,R137))</f>
        <v>BEOLET Ophéline</v>
      </c>
      <c r="K154" s="318"/>
      <c r="L154" s="318"/>
      <c r="M154" s="318"/>
      <c r="N154" s="318"/>
      <c r="O154" s="318"/>
      <c r="P154" s="323"/>
      <c r="Q154" s="234">
        <v>0</v>
      </c>
      <c r="R154" s="210">
        <v>10</v>
      </c>
      <c r="S154" s="321"/>
      <c r="T154" s="321"/>
      <c r="U154" s="321"/>
      <c r="V154" s="321"/>
      <c r="W154" s="321"/>
      <c r="X154" s="321"/>
      <c r="Y154" s="192"/>
      <c r="AA154" s="322"/>
      <c r="AB154" s="322"/>
      <c r="AC154" s="322"/>
      <c r="AD154" s="322"/>
      <c r="AE154" s="322"/>
      <c r="AF154" s="322"/>
      <c r="AG154" s="192"/>
      <c r="AP154" s="198"/>
      <c r="AQ154" s="206"/>
      <c r="AR154" s="189"/>
      <c r="AS154" s="207"/>
      <c r="AT154" s="208"/>
      <c r="AU154" s="207"/>
      <c r="AV154" s="207"/>
      <c r="AW154" s="208"/>
      <c r="AX154" s="170"/>
      <c r="AY154" s="170"/>
      <c r="AZ154" s="170"/>
      <c r="BA154" s="170"/>
      <c r="BB154" s="185"/>
      <c r="BC154" s="170"/>
      <c r="BD154" s="170"/>
      <c r="BE154" s="185"/>
      <c r="BF154" s="170"/>
      <c r="BG154" s="231"/>
      <c r="BH154" s="329"/>
      <c r="BI154" s="329"/>
      <c r="BJ154" s="329"/>
      <c r="BK154" s="329"/>
      <c r="BL154" s="329"/>
      <c r="BM154" s="329"/>
      <c r="BN154" s="201"/>
      <c r="BO154" s="200"/>
      <c r="BP154" s="321"/>
      <c r="BQ154" s="321"/>
      <c r="BR154" s="321"/>
      <c r="BS154" s="321"/>
      <c r="BT154" s="321"/>
      <c r="BU154" s="321"/>
      <c r="BV154" s="88">
        <v>12</v>
      </c>
      <c r="BW154" s="92">
        <v>1</v>
      </c>
      <c r="BX154" s="302" t="str">
        <f>IF(BX134="","",IF(BX134=BP131,BP137,BP131))</f>
        <v>DARDEL Bruno</v>
      </c>
      <c r="BY154" s="299"/>
      <c r="BZ154" s="299"/>
      <c r="CA154" s="299"/>
      <c r="CB154" s="299"/>
      <c r="CC154" s="299"/>
      <c r="CD154" s="299"/>
      <c r="CE154" s="139"/>
      <c r="CF154" s="96"/>
      <c r="CG154" s="96"/>
      <c r="CH154" s="96"/>
      <c r="CI154" s="96"/>
      <c r="CJ154" s="96"/>
      <c r="CK154" s="96"/>
      <c r="CL154" s="96"/>
      <c r="CM154" s="220"/>
    </row>
    <row r="155" spans="1:91" ht="12" customHeight="1">
      <c r="A155" s="235"/>
      <c r="B155" s="189"/>
      <c r="C155" s="189"/>
      <c r="D155" s="189"/>
      <c r="E155" s="167"/>
      <c r="F155" s="232"/>
      <c r="I155" s="183"/>
      <c r="J155" s="132" t="s">
        <v>161</v>
      </c>
      <c r="K155" s="132"/>
      <c r="L155" s="133"/>
      <c r="M155" s="132"/>
      <c r="N155" s="132"/>
      <c r="O155" s="133"/>
      <c r="P155" s="132"/>
      <c r="Q155" s="167"/>
      <c r="S155" s="321"/>
      <c r="T155" s="321"/>
      <c r="U155" s="321"/>
      <c r="V155" s="321"/>
      <c r="W155" s="321"/>
      <c r="X155" s="321"/>
      <c r="Y155" s="192"/>
      <c r="AA155" s="322"/>
      <c r="AB155" s="322"/>
      <c r="AC155" s="322"/>
      <c r="AD155" s="322"/>
      <c r="AE155" s="322"/>
      <c r="AF155" s="322"/>
      <c r="AG155" s="192"/>
      <c r="AP155" s="198"/>
      <c r="AQ155" s="206"/>
      <c r="AR155" s="189"/>
      <c r="AS155" s="207"/>
      <c r="AT155" s="208"/>
      <c r="AU155" s="207"/>
      <c r="AV155" s="207"/>
      <c r="AW155" s="208"/>
      <c r="AX155" s="170"/>
      <c r="AY155" s="170"/>
      <c r="AZ155" s="170"/>
      <c r="BA155" s="170"/>
      <c r="BB155" s="185"/>
      <c r="BC155" s="170"/>
      <c r="BD155" s="170"/>
      <c r="BE155" s="185"/>
      <c r="BF155" s="170"/>
      <c r="BG155" s="231"/>
      <c r="BH155" s="329"/>
      <c r="BI155" s="329"/>
      <c r="BJ155" s="329"/>
      <c r="BK155" s="329"/>
      <c r="BL155" s="329"/>
      <c r="BM155" s="329"/>
      <c r="BN155" s="201"/>
      <c r="BO155" s="200"/>
      <c r="BP155" s="321"/>
      <c r="BQ155" s="321"/>
      <c r="BR155" s="321"/>
      <c r="BS155" s="321"/>
      <c r="BT155" s="321"/>
      <c r="BU155" s="321"/>
      <c r="BV155" s="201"/>
      <c r="BW155" s="167"/>
      <c r="BX155" s="132" t="s">
        <v>161</v>
      </c>
      <c r="BY155" s="132"/>
      <c r="BZ155" s="133"/>
      <c r="CA155" s="132"/>
      <c r="CB155" s="132"/>
      <c r="CC155" s="133"/>
      <c r="CD155" s="132"/>
      <c r="CE155" s="136"/>
      <c r="CF155" s="96"/>
      <c r="CG155" s="96"/>
      <c r="CH155" s="96"/>
      <c r="CI155" s="96"/>
      <c r="CJ155" s="96"/>
      <c r="CK155" s="96"/>
      <c r="CL155" s="96"/>
      <c r="CM155" s="220"/>
    </row>
    <row r="156" spans="1:91" ht="12" customHeight="1">
      <c r="A156" s="179">
        <v>27</v>
      </c>
      <c r="B156" s="299" t="str">
        <f>IF(OR(Q154="",Q158=""),"",IF(Q154&gt;Q158,J154,J158))</f>
        <v>URAN Anne</v>
      </c>
      <c r="C156" s="299"/>
      <c r="D156" s="299"/>
      <c r="E156" s="299"/>
      <c r="F156" s="299"/>
      <c r="G156" s="299"/>
      <c r="H156" s="299"/>
      <c r="I156" s="300"/>
      <c r="J156" s="106" t="s">
        <v>160</v>
      </c>
      <c r="K156" s="106"/>
      <c r="L156" s="107">
        <v>14</v>
      </c>
      <c r="M156" s="108" t="s">
        <v>161</v>
      </c>
      <c r="N156" s="108"/>
      <c r="O156" s="109" t="s">
        <v>161</v>
      </c>
      <c r="P156" s="124"/>
      <c r="Q156" s="147">
        <v>60</v>
      </c>
      <c r="S156" s="321"/>
      <c r="T156" s="321"/>
      <c r="U156" s="321"/>
      <c r="V156" s="321"/>
      <c r="W156" s="321"/>
      <c r="X156" s="321"/>
      <c r="Y156" s="192"/>
      <c r="AA156" s="322"/>
      <c r="AB156" s="322"/>
      <c r="AC156" s="322"/>
      <c r="AD156" s="322"/>
      <c r="AE156" s="322"/>
      <c r="AF156" s="322"/>
      <c r="AG156" s="192"/>
      <c r="AP156" s="198"/>
      <c r="AQ156" s="206"/>
      <c r="AR156" s="189"/>
      <c r="AS156" s="207"/>
      <c r="AT156" s="208"/>
      <c r="AU156" s="207"/>
      <c r="AV156" s="207"/>
      <c r="AW156" s="208"/>
      <c r="AX156" s="170"/>
      <c r="AY156" s="170"/>
      <c r="AZ156" s="170"/>
      <c r="BA156" s="170"/>
      <c r="BB156" s="185"/>
      <c r="BC156" s="170"/>
      <c r="BD156" s="170"/>
      <c r="BE156" s="185"/>
      <c r="BF156" s="170"/>
      <c r="BG156" s="231"/>
      <c r="BH156" s="329"/>
      <c r="BI156" s="329"/>
      <c r="BJ156" s="329"/>
      <c r="BK156" s="329"/>
      <c r="BL156" s="329"/>
      <c r="BM156" s="329"/>
      <c r="BN156" s="201"/>
      <c r="BO156" s="200"/>
      <c r="BP156" s="321"/>
      <c r="BQ156" s="321"/>
      <c r="BR156" s="321"/>
      <c r="BS156" s="321"/>
      <c r="BT156" s="321"/>
      <c r="BU156" s="321"/>
      <c r="BV156" s="201"/>
      <c r="BW156" s="147">
        <v>78</v>
      </c>
      <c r="BX156" s="106" t="s">
        <v>160</v>
      </c>
      <c r="BY156" s="106"/>
      <c r="BZ156" s="107">
        <v>6</v>
      </c>
      <c r="CA156" s="108" t="s">
        <v>161</v>
      </c>
      <c r="CB156" s="108"/>
      <c r="CC156" s="109" t="s">
        <v>161</v>
      </c>
      <c r="CD156" s="124"/>
      <c r="CE156" s="302" t="str">
        <f>IF(OR(BW154="",BW158=""),"",IF(BW154&gt;BW158,BX154,BX158))</f>
        <v>DARDEL Bruno</v>
      </c>
      <c r="CF156" s="299"/>
      <c r="CG156" s="299"/>
      <c r="CH156" s="299"/>
      <c r="CI156" s="299"/>
      <c r="CJ156" s="299"/>
      <c r="CK156" s="299"/>
      <c r="CL156" s="299"/>
      <c r="CM156" s="89">
        <v>11</v>
      </c>
    </row>
    <row r="157" spans="1:91" ht="12" customHeight="1">
      <c r="B157" s="132" t="s">
        <v>161</v>
      </c>
      <c r="C157" s="132"/>
      <c r="D157" s="132"/>
      <c r="E157" s="132"/>
      <c r="F157" s="132"/>
      <c r="G157" s="132"/>
      <c r="H157" s="132"/>
      <c r="I157" s="183"/>
      <c r="J157" s="96"/>
      <c r="K157" s="96"/>
      <c r="L157" s="97"/>
      <c r="M157" s="96"/>
      <c r="N157" s="96"/>
      <c r="O157" s="97"/>
      <c r="P157" s="167"/>
      <c r="Q157" s="96"/>
      <c r="S157" s="321"/>
      <c r="T157" s="321"/>
      <c r="U157" s="321"/>
      <c r="V157" s="321"/>
      <c r="W157" s="321"/>
      <c r="X157" s="321"/>
      <c r="Y157" s="192"/>
      <c r="AA157" s="322"/>
      <c r="AB157" s="322"/>
      <c r="AC157" s="322"/>
      <c r="AD157" s="322"/>
      <c r="AE157" s="322"/>
      <c r="AF157" s="322"/>
      <c r="AG157" s="192"/>
      <c r="AP157" s="198"/>
      <c r="AQ157" s="206"/>
      <c r="AR157" s="189"/>
      <c r="AS157" s="207"/>
      <c r="AT157" s="208"/>
      <c r="AU157" s="207"/>
      <c r="AV157" s="207"/>
      <c r="AW157" s="208"/>
      <c r="AX157" s="170"/>
      <c r="AY157" s="170"/>
      <c r="AZ157" s="170"/>
      <c r="BA157" s="170"/>
      <c r="BB157" s="185"/>
      <c r="BC157" s="170"/>
      <c r="BD157" s="170"/>
      <c r="BE157" s="185"/>
      <c r="BF157" s="170"/>
      <c r="BG157" s="231"/>
      <c r="BH157" s="329"/>
      <c r="BI157" s="329"/>
      <c r="BJ157" s="329"/>
      <c r="BK157" s="329"/>
      <c r="BL157" s="329"/>
      <c r="BM157" s="329"/>
      <c r="BN157" s="201"/>
      <c r="BO157" s="200"/>
      <c r="BP157" s="321"/>
      <c r="BQ157" s="321"/>
      <c r="BR157" s="321"/>
      <c r="BS157" s="321"/>
      <c r="BT157" s="321"/>
      <c r="BU157" s="321"/>
      <c r="BV157" s="201"/>
      <c r="BW157" s="96"/>
      <c r="BX157" s="96"/>
      <c r="BY157" s="96"/>
      <c r="BZ157" s="97"/>
      <c r="CA157" s="96"/>
      <c r="CB157" s="96"/>
      <c r="CC157" s="97"/>
      <c r="CD157" s="167"/>
      <c r="CE157" s="131"/>
      <c r="CF157" s="132" t="s">
        <v>161</v>
      </c>
      <c r="CG157" s="132"/>
      <c r="CH157" s="132"/>
      <c r="CI157" s="132"/>
      <c r="CJ157" s="132"/>
      <c r="CK157" s="132"/>
      <c r="CL157" s="132"/>
      <c r="CM157" s="220"/>
    </row>
    <row r="158" spans="1:91" ht="12" customHeight="1">
      <c r="B158" s="132" t="s">
        <v>161</v>
      </c>
      <c r="C158" s="132"/>
      <c r="D158" s="132"/>
      <c r="E158" s="132"/>
      <c r="F158" s="132"/>
      <c r="G158" s="132"/>
      <c r="H158" s="132"/>
      <c r="I158" s="183"/>
      <c r="J158" s="325" t="str">
        <f>IF(OR(Y143="",Y149=""),"",IF(Y143&lt;Y149,R143,R149))</f>
        <v>URAN Anne</v>
      </c>
      <c r="K158" s="318"/>
      <c r="L158" s="318"/>
      <c r="M158" s="318"/>
      <c r="N158" s="318"/>
      <c r="O158" s="318"/>
      <c r="P158" s="323"/>
      <c r="Q158" s="234">
        <v>1</v>
      </c>
      <c r="R158" s="210">
        <v>23</v>
      </c>
      <c r="S158" s="321"/>
      <c r="T158" s="321"/>
      <c r="U158" s="321"/>
      <c r="V158" s="321"/>
      <c r="W158" s="321"/>
      <c r="X158" s="321"/>
      <c r="Y158" s="192"/>
      <c r="AA158" s="322"/>
      <c r="AB158" s="322"/>
      <c r="AC158" s="322"/>
      <c r="AD158" s="322"/>
      <c r="AE158" s="322"/>
      <c r="AF158" s="322"/>
      <c r="AG158" s="192"/>
      <c r="AP158" s="198"/>
      <c r="AQ158" s="206"/>
      <c r="AR158" s="189"/>
      <c r="AS158" s="207"/>
      <c r="AT158" s="208"/>
      <c r="AU158" s="207"/>
      <c r="AV158" s="207"/>
      <c r="AW158" s="208"/>
      <c r="AX158" s="170"/>
      <c r="AY158" s="170"/>
      <c r="AZ158" s="170"/>
      <c r="BA158" s="170"/>
      <c r="BB158" s="185"/>
      <c r="BC158" s="170"/>
      <c r="BD158" s="170"/>
      <c r="BE158" s="185"/>
      <c r="BF158" s="170"/>
      <c r="BG158" s="231"/>
      <c r="BH158" s="329"/>
      <c r="BI158" s="329"/>
      <c r="BJ158" s="329"/>
      <c r="BK158" s="329"/>
      <c r="BL158" s="329"/>
      <c r="BM158" s="329"/>
      <c r="BN158" s="201"/>
      <c r="BO158" s="200"/>
      <c r="BP158" s="321"/>
      <c r="BQ158" s="321"/>
      <c r="BR158" s="321"/>
      <c r="BS158" s="321"/>
      <c r="BT158" s="321"/>
      <c r="BU158" s="321"/>
      <c r="BV158" s="88">
        <v>21</v>
      </c>
      <c r="BW158" s="92">
        <v>0</v>
      </c>
      <c r="BX158" s="302" t="str">
        <f>IF(BX146="","",IF(BX146=BP143,BP149,BP143))</f>
        <v>COMYN Jean-Christophe</v>
      </c>
      <c r="BY158" s="299"/>
      <c r="BZ158" s="299"/>
      <c r="CA158" s="299"/>
      <c r="CB158" s="299"/>
      <c r="CC158" s="299"/>
      <c r="CD158" s="300"/>
      <c r="CE158" s="136"/>
      <c r="CF158" s="132" t="s">
        <v>161</v>
      </c>
      <c r="CG158" s="132"/>
      <c r="CH158" s="132"/>
      <c r="CI158" s="132"/>
      <c r="CJ158" s="132"/>
      <c r="CK158" s="132"/>
      <c r="CL158" s="132"/>
      <c r="CM158" s="220"/>
    </row>
    <row r="159" spans="1:91" ht="12" customHeight="1">
      <c r="F159" s="232"/>
      <c r="I159" s="80"/>
      <c r="J159" s="132" t="s">
        <v>161</v>
      </c>
      <c r="K159" s="132"/>
      <c r="L159" s="133"/>
      <c r="M159" s="132"/>
      <c r="N159" s="132"/>
      <c r="O159" s="133"/>
      <c r="P159" s="132"/>
      <c r="AA159" s="322"/>
      <c r="AB159" s="322"/>
      <c r="AC159" s="322"/>
      <c r="AD159" s="322"/>
      <c r="AE159" s="322"/>
      <c r="AF159" s="322"/>
      <c r="AG159" s="192"/>
      <c r="AP159" s="198"/>
      <c r="AQ159" s="206"/>
      <c r="AR159" s="189"/>
      <c r="AS159" s="207"/>
      <c r="AT159" s="208"/>
      <c r="AU159" s="207"/>
      <c r="AV159" s="207"/>
      <c r="AW159" s="208"/>
      <c r="AX159" s="170"/>
      <c r="AY159" s="170"/>
      <c r="AZ159" s="170"/>
      <c r="BA159" s="170"/>
      <c r="BB159" s="185"/>
      <c r="BC159" s="170"/>
      <c r="BD159" s="170"/>
      <c r="BE159" s="185"/>
      <c r="BF159" s="170"/>
      <c r="BG159" s="231"/>
      <c r="BH159" s="329"/>
      <c r="BI159" s="329"/>
      <c r="BJ159" s="329"/>
      <c r="BK159" s="329"/>
      <c r="BL159" s="329"/>
      <c r="BM159" s="329"/>
      <c r="BN159" s="201"/>
      <c r="BO159" s="200"/>
      <c r="BP159" s="201"/>
      <c r="BQ159" s="201"/>
      <c r="BR159" s="202"/>
      <c r="BS159" s="201"/>
      <c r="BT159" s="201"/>
      <c r="BU159" s="202"/>
      <c r="BV159" s="201"/>
      <c r="BW159" s="167"/>
      <c r="BX159" s="132" t="s">
        <v>161</v>
      </c>
      <c r="BY159" s="132"/>
      <c r="BZ159" s="133"/>
      <c r="CA159" s="132"/>
      <c r="CB159" s="132"/>
      <c r="CC159" s="133"/>
      <c r="CD159" s="132"/>
      <c r="CE159" s="121"/>
      <c r="CF159" s="96"/>
      <c r="CG159" s="96"/>
      <c r="CH159" s="96"/>
      <c r="CI159" s="96"/>
      <c r="CJ159" s="96"/>
      <c r="CK159" s="96"/>
      <c r="CL159" s="167"/>
      <c r="CM159" s="220"/>
    </row>
    <row r="160" spans="1:91" ht="12" customHeight="1">
      <c r="A160" s="179">
        <v>28</v>
      </c>
      <c r="B160" s="299" t="str">
        <f>IF(OR(Q154="",Q158=""),"",IF(Q154&gt;Q158,J158,J154))</f>
        <v>BEOLET Ophéline</v>
      </c>
      <c r="C160" s="299"/>
      <c r="D160" s="299"/>
      <c r="E160" s="299"/>
      <c r="F160" s="299"/>
      <c r="G160" s="299"/>
      <c r="H160" s="299"/>
      <c r="I160" s="299"/>
      <c r="AA160" s="322"/>
      <c r="AB160" s="322"/>
      <c r="AC160" s="322"/>
      <c r="AD160" s="322"/>
      <c r="AE160" s="322"/>
      <c r="AF160" s="322"/>
      <c r="AG160" s="192"/>
      <c r="AP160" s="198"/>
      <c r="AQ160" s="206"/>
      <c r="AR160" s="189"/>
      <c r="AS160" s="207"/>
      <c r="AT160" s="208"/>
      <c r="AU160" s="207"/>
      <c r="AV160" s="207"/>
      <c r="AW160" s="208"/>
      <c r="AX160" s="170"/>
      <c r="AY160" s="170"/>
      <c r="AZ160" s="170"/>
      <c r="BA160" s="170"/>
      <c r="BB160" s="185"/>
      <c r="BC160" s="170"/>
      <c r="BD160" s="170"/>
      <c r="BE160" s="185"/>
      <c r="BF160" s="170"/>
      <c r="BG160" s="231"/>
      <c r="BH160" s="329"/>
      <c r="BI160" s="329"/>
      <c r="BJ160" s="329"/>
      <c r="BK160" s="329"/>
      <c r="BL160" s="329"/>
      <c r="BM160" s="329"/>
      <c r="BN160" s="201"/>
      <c r="BO160" s="200"/>
      <c r="BP160" s="201"/>
      <c r="BQ160" s="201"/>
      <c r="BR160" s="202"/>
      <c r="BS160" s="201"/>
      <c r="BT160" s="201"/>
      <c r="BU160" s="202"/>
      <c r="BV160" s="201"/>
      <c r="BW160" s="139"/>
      <c r="BX160" s="90"/>
      <c r="BY160" s="90"/>
      <c r="BZ160" s="87"/>
      <c r="CA160" s="90"/>
      <c r="CB160" s="90"/>
      <c r="CC160" s="87"/>
      <c r="CD160" s="167"/>
      <c r="CE160" s="299" t="str">
        <f>IF(CE156="","",IF(CE156=BX154,BX158,BX154))</f>
        <v>COMYN Jean-Christophe</v>
      </c>
      <c r="CF160" s="299"/>
      <c r="CG160" s="299"/>
      <c r="CH160" s="299"/>
      <c r="CI160" s="299"/>
      <c r="CJ160" s="299"/>
      <c r="CK160" s="299"/>
      <c r="CL160" s="299"/>
      <c r="CM160" s="89">
        <v>12</v>
      </c>
    </row>
    <row r="161" spans="1:91" ht="12" customHeight="1">
      <c r="A161" s="93"/>
      <c r="B161" s="132" t="s">
        <v>161</v>
      </c>
      <c r="C161" s="132"/>
      <c r="D161" s="132"/>
      <c r="E161" s="132"/>
      <c r="F161" s="132"/>
      <c r="G161" s="132"/>
      <c r="H161" s="132"/>
      <c r="I161" s="80"/>
      <c r="AA161" s="322"/>
      <c r="AB161" s="322"/>
      <c r="AC161" s="322"/>
      <c r="AD161" s="322"/>
      <c r="AE161" s="322"/>
      <c r="AF161" s="322"/>
      <c r="AG161" s="192"/>
      <c r="AP161" s="198"/>
      <c r="AQ161" s="206"/>
      <c r="AR161" s="189"/>
      <c r="AS161" s="207"/>
      <c r="AT161" s="208"/>
      <c r="AU161" s="207"/>
      <c r="AV161" s="207"/>
      <c r="AW161" s="208"/>
      <c r="AX161" s="170"/>
      <c r="AY161" s="170"/>
      <c r="AZ161" s="170"/>
      <c r="BA161" s="170"/>
      <c r="BB161" s="185"/>
      <c r="BC161" s="170"/>
      <c r="BD161" s="170"/>
      <c r="BE161" s="185"/>
      <c r="BF161" s="170"/>
      <c r="BG161" s="231"/>
      <c r="BH161" s="329"/>
      <c r="BI161" s="329"/>
      <c r="BJ161" s="329"/>
      <c r="BK161" s="329"/>
      <c r="BL161" s="329"/>
      <c r="BM161" s="329"/>
      <c r="BN161" s="201"/>
      <c r="BO161" s="200"/>
      <c r="BP161" s="170"/>
      <c r="BQ161" s="170"/>
      <c r="BR161" s="185"/>
      <c r="BS161" s="170"/>
      <c r="BT161" s="170"/>
      <c r="BU161" s="185"/>
      <c r="BV161" s="170"/>
      <c r="BW161" s="139"/>
      <c r="BX161" s="159"/>
      <c r="BY161" s="159"/>
      <c r="BZ161" s="160"/>
      <c r="CA161" s="159"/>
      <c r="CB161" s="159"/>
      <c r="CC161" s="160"/>
      <c r="CD161" s="96"/>
      <c r="CE161" s="167"/>
      <c r="CF161" s="132" t="s">
        <v>161</v>
      </c>
      <c r="CG161" s="132"/>
      <c r="CH161" s="132"/>
      <c r="CI161" s="132"/>
      <c r="CJ161" s="132"/>
      <c r="CK161" s="132"/>
      <c r="CL161" s="132"/>
      <c r="CM161" s="89"/>
    </row>
    <row r="162" spans="1:91" ht="12" customHeight="1">
      <c r="A162" s="221"/>
      <c r="I162" s="80"/>
      <c r="AA162" s="322"/>
      <c r="AB162" s="322"/>
      <c r="AC162" s="322"/>
      <c r="AD162" s="322"/>
      <c r="AE162" s="322"/>
      <c r="AF162" s="322"/>
      <c r="AG162" s="192"/>
      <c r="AP162" s="198"/>
      <c r="AQ162" s="206"/>
      <c r="AR162" s="189"/>
      <c r="AS162" s="207"/>
      <c r="AT162" s="208"/>
      <c r="AU162" s="207"/>
      <c r="AV162" s="207"/>
      <c r="AW162" s="208"/>
      <c r="AX162" s="170"/>
      <c r="AY162" s="170"/>
      <c r="AZ162" s="170"/>
      <c r="BA162" s="170"/>
      <c r="BB162" s="185"/>
      <c r="BC162" s="170"/>
      <c r="BD162" s="170"/>
      <c r="BE162" s="185"/>
      <c r="BF162" s="170"/>
      <c r="BG162" s="231"/>
      <c r="BH162" s="329"/>
      <c r="BI162" s="329"/>
      <c r="BJ162" s="329"/>
      <c r="BK162" s="329"/>
      <c r="BL162" s="329"/>
      <c r="BM162" s="329"/>
      <c r="BN162" s="201"/>
      <c r="BO162" s="200"/>
      <c r="BP162" s="201"/>
      <c r="BQ162" s="201"/>
      <c r="BR162" s="202"/>
      <c r="BS162" s="201"/>
      <c r="BT162" s="201"/>
      <c r="BU162" s="202"/>
      <c r="BV162" s="201"/>
      <c r="BW162" s="200"/>
      <c r="BX162" s="201"/>
      <c r="BY162" s="201"/>
      <c r="BZ162" s="202"/>
      <c r="CA162" s="201"/>
      <c r="CB162" s="201"/>
      <c r="CC162" s="202"/>
      <c r="CD162" s="201"/>
      <c r="CE162" s="170"/>
      <c r="CF162" s="170"/>
      <c r="CG162" s="170"/>
      <c r="CH162" s="170"/>
      <c r="CI162" s="170"/>
      <c r="CJ162" s="170"/>
      <c r="CK162" s="170"/>
    </row>
    <row r="163" spans="1:91" ht="12" customHeight="1">
      <c r="A163" s="221"/>
      <c r="B163" s="201"/>
      <c r="C163" s="201"/>
      <c r="D163" s="201"/>
      <c r="E163" s="201"/>
      <c r="F163" s="201"/>
      <c r="G163" s="222"/>
      <c r="I163" s="80"/>
      <c r="AA163" s="322"/>
      <c r="AB163" s="322"/>
      <c r="AC163" s="322"/>
      <c r="AD163" s="322"/>
      <c r="AE163" s="322"/>
      <c r="AF163" s="322"/>
      <c r="AG163" s="192"/>
      <c r="AP163" s="198"/>
      <c r="AQ163" s="206"/>
      <c r="AR163" s="189"/>
      <c r="AS163" s="189"/>
      <c r="AT163" s="190"/>
      <c r="AU163" s="189"/>
      <c r="AV163" s="189"/>
      <c r="AW163" s="190"/>
      <c r="AX163" s="165"/>
      <c r="AY163" s="196"/>
      <c r="AZ163" s="179"/>
      <c r="BA163" s="179"/>
      <c r="BB163" s="211"/>
      <c r="BC163" s="179"/>
      <c r="BD163" s="179"/>
      <c r="BE163" s="211"/>
      <c r="BF163" s="170"/>
      <c r="BG163" s="170"/>
      <c r="BH163" s="329"/>
      <c r="BI163" s="329"/>
      <c r="BJ163" s="329"/>
      <c r="BK163" s="329"/>
      <c r="BL163" s="329"/>
      <c r="BM163" s="329"/>
      <c r="BN163" s="170"/>
      <c r="BO163" s="139"/>
      <c r="BP163" s="203"/>
      <c r="BQ163" s="203"/>
      <c r="BR163" s="203"/>
      <c r="BS163" s="203"/>
      <c r="BT163" s="203"/>
      <c r="BU163" s="203"/>
      <c r="BV163" s="201"/>
      <c r="BW163" s="200"/>
      <c r="BX163" s="201"/>
      <c r="BY163" s="201"/>
      <c r="BZ163" s="202"/>
      <c r="CA163" s="201"/>
      <c r="CB163" s="201"/>
      <c r="CC163" s="202"/>
      <c r="CD163" s="201"/>
      <c r="CE163" s="200"/>
      <c r="CF163" s="201"/>
      <c r="CG163" s="201"/>
      <c r="CH163" s="201"/>
      <c r="CI163" s="201"/>
      <c r="CJ163" s="201"/>
      <c r="CK163" s="201"/>
      <c r="CL163" s="201"/>
      <c r="CM163" s="220"/>
    </row>
    <row r="164" spans="1:91" ht="12" customHeight="1">
      <c r="A164" s="138"/>
      <c r="B164" s="96"/>
      <c r="C164" s="96"/>
      <c r="D164" s="96"/>
      <c r="E164" s="96"/>
      <c r="F164" s="96"/>
      <c r="G164" s="222"/>
      <c r="I164" s="80"/>
      <c r="R164" s="299" t="str">
        <f>IF(OR(AG129="",AG133=""),"",IF(R131=Z129,Z133,Z129))</f>
        <v>CHRETIEN Jean-François</v>
      </c>
      <c r="S164" s="299"/>
      <c r="T164" s="299"/>
      <c r="U164" s="299"/>
      <c r="V164" s="299"/>
      <c r="W164" s="299"/>
      <c r="X164" s="300"/>
      <c r="Y164" s="92">
        <v>1</v>
      </c>
      <c r="Z164" s="210">
        <v>2</v>
      </c>
      <c r="AA164" s="322"/>
      <c r="AB164" s="322"/>
      <c r="AC164" s="322"/>
      <c r="AD164" s="322"/>
      <c r="AE164" s="322"/>
      <c r="AF164" s="322"/>
      <c r="AG164" s="192"/>
      <c r="AP164" s="198"/>
      <c r="AQ164" s="206"/>
      <c r="AR164" s="189"/>
      <c r="AS164" s="207"/>
      <c r="AT164" s="208"/>
      <c r="AU164" s="207"/>
      <c r="AV164" s="207"/>
      <c r="AW164" s="208"/>
      <c r="AX164" s="170"/>
      <c r="AY164" s="196"/>
      <c r="AZ164" s="211"/>
      <c r="BA164" s="211"/>
      <c r="BB164" s="211"/>
      <c r="BC164" s="211"/>
      <c r="BD164" s="211"/>
      <c r="BE164" s="211"/>
      <c r="BF164" s="170"/>
      <c r="BG164" s="206"/>
      <c r="BH164" s="329"/>
      <c r="BI164" s="329"/>
      <c r="BJ164" s="329"/>
      <c r="BK164" s="329"/>
      <c r="BL164" s="329"/>
      <c r="BM164" s="329"/>
      <c r="BN164" s="88">
        <v>4</v>
      </c>
      <c r="BO164" s="92">
        <v>1</v>
      </c>
      <c r="BP164" s="302" t="str">
        <f>IF(BP131="","",IF(BP131=BH129,BH133,BH129))</f>
        <v>COUVREUR Jean-Paul</v>
      </c>
      <c r="BQ164" s="299"/>
      <c r="BR164" s="299"/>
      <c r="BS164" s="299"/>
      <c r="BT164" s="299"/>
      <c r="BU164" s="299"/>
      <c r="BV164" s="299"/>
      <c r="BW164" s="139"/>
      <c r="BX164" s="96"/>
      <c r="BY164" s="96"/>
      <c r="BZ164" s="97"/>
      <c r="CA164" s="96"/>
      <c r="CB164" s="96"/>
      <c r="CC164" s="97"/>
      <c r="CD164" s="96"/>
      <c r="CE164" s="139"/>
      <c r="CF164" s="96"/>
      <c r="CG164" s="96"/>
      <c r="CH164" s="96"/>
      <c r="CI164" s="96"/>
      <c r="CJ164" s="96"/>
      <c r="CK164" s="96"/>
      <c r="CL164" s="96"/>
      <c r="CM164" s="220"/>
    </row>
    <row r="165" spans="1:91" ht="12" customHeight="1">
      <c r="A165" s="138"/>
      <c r="B165" s="96"/>
      <c r="C165" s="96"/>
      <c r="D165" s="96"/>
      <c r="E165" s="96"/>
      <c r="F165" s="96"/>
      <c r="I165" s="80"/>
      <c r="Q165" s="118">
        <v>15</v>
      </c>
      <c r="R165" s="132" t="s">
        <v>161</v>
      </c>
      <c r="S165" s="132"/>
      <c r="T165" s="133"/>
      <c r="U165" s="132"/>
      <c r="V165" s="132"/>
      <c r="W165" s="133"/>
      <c r="X165" s="132"/>
      <c r="Y165" s="167"/>
      <c r="AA165" s="322"/>
      <c r="AB165" s="322"/>
      <c r="AC165" s="322"/>
      <c r="AD165" s="322"/>
      <c r="AE165" s="322"/>
      <c r="AF165" s="322"/>
      <c r="AG165" s="192"/>
      <c r="AP165" s="198"/>
      <c r="AQ165" s="206"/>
      <c r="AR165" s="189"/>
      <c r="AS165" s="189"/>
      <c r="AT165" s="190"/>
      <c r="AU165" s="189"/>
      <c r="AV165" s="189"/>
      <c r="AW165" s="190"/>
      <c r="AX165" s="165"/>
      <c r="AY165" s="196"/>
      <c r="AZ165" s="165"/>
      <c r="BA165" s="165"/>
      <c r="BB165" s="212"/>
      <c r="BC165" s="165"/>
      <c r="BD165" s="165"/>
      <c r="BE165" s="212"/>
      <c r="BF165" s="170"/>
      <c r="BG165" s="196"/>
      <c r="BH165" s="329"/>
      <c r="BI165" s="329"/>
      <c r="BJ165" s="329"/>
      <c r="BK165" s="329"/>
      <c r="BL165" s="329"/>
      <c r="BM165" s="329"/>
      <c r="BN165" s="170"/>
      <c r="BO165" s="167"/>
      <c r="BP165" s="132" t="s">
        <v>161</v>
      </c>
      <c r="BQ165" s="132"/>
      <c r="BR165" s="133"/>
      <c r="BS165" s="132"/>
      <c r="BT165" s="132"/>
      <c r="BU165" s="133"/>
      <c r="BV165" s="132"/>
      <c r="BW165" s="104">
        <v>13</v>
      </c>
      <c r="BX165" s="100"/>
      <c r="BY165" s="101"/>
      <c r="BZ165" s="102"/>
      <c r="CA165" s="101"/>
      <c r="CB165" s="101"/>
      <c r="CC165" s="102"/>
      <c r="CD165" s="103"/>
      <c r="CE165" s="139"/>
      <c r="CF165" s="96"/>
      <c r="CG165" s="96"/>
      <c r="CH165" s="96"/>
      <c r="CI165" s="96"/>
      <c r="CJ165" s="96"/>
      <c r="CK165" s="96"/>
      <c r="CL165" s="96"/>
      <c r="CM165" s="220"/>
    </row>
    <row r="166" spans="1:91" ht="12" customHeight="1">
      <c r="G166" s="222"/>
      <c r="I166" s="80"/>
      <c r="J166" s="330" t="str">
        <f>IF(OR(Y164="",Y168=""),"",IF(Y164&gt;Y168,R164,R168))</f>
        <v>CHRETIEN Jean-François</v>
      </c>
      <c r="K166" s="330"/>
      <c r="L166" s="330"/>
      <c r="M166" s="330"/>
      <c r="N166" s="330"/>
      <c r="O166" s="330"/>
      <c r="P166" s="331"/>
      <c r="Q166" s="92">
        <v>0</v>
      </c>
      <c r="R166" s="106" t="s">
        <v>160</v>
      </c>
      <c r="S166" s="106"/>
      <c r="T166" s="107">
        <v>15</v>
      </c>
      <c r="U166" s="108" t="s">
        <v>161</v>
      </c>
      <c r="V166" s="108"/>
      <c r="W166" s="109" t="s">
        <v>161</v>
      </c>
      <c r="X166" s="124"/>
      <c r="Y166" s="147">
        <v>55</v>
      </c>
      <c r="AA166" s="322"/>
      <c r="AB166" s="322"/>
      <c r="AC166" s="322"/>
      <c r="AD166" s="322"/>
      <c r="AE166" s="322"/>
      <c r="AF166" s="322"/>
      <c r="AG166" s="192"/>
      <c r="AP166" s="198"/>
      <c r="AQ166" s="206"/>
      <c r="AR166" s="189"/>
      <c r="AS166" s="207"/>
      <c r="AT166" s="208"/>
      <c r="AU166" s="207"/>
      <c r="AV166" s="207"/>
      <c r="AW166" s="208"/>
      <c r="AX166" s="170"/>
      <c r="AY166" s="196"/>
      <c r="AZ166" s="165"/>
      <c r="BA166" s="165"/>
      <c r="BB166" s="212"/>
      <c r="BC166" s="165"/>
      <c r="BD166" s="165"/>
      <c r="BE166" s="212"/>
      <c r="BF166" s="170"/>
      <c r="BG166" s="170"/>
      <c r="BH166" s="329"/>
      <c r="BI166" s="329"/>
      <c r="BJ166" s="329"/>
      <c r="BK166" s="329"/>
      <c r="BL166" s="329"/>
      <c r="BM166" s="329"/>
      <c r="BN166" s="170"/>
      <c r="BO166" s="147">
        <v>73</v>
      </c>
      <c r="BP166" s="106" t="s">
        <v>160</v>
      </c>
      <c r="BQ166" s="106"/>
      <c r="BR166" s="107">
        <v>7</v>
      </c>
      <c r="BS166" s="108" t="s">
        <v>161</v>
      </c>
      <c r="BT166" s="108"/>
      <c r="BU166" s="109" t="s">
        <v>161</v>
      </c>
      <c r="BV166" s="124"/>
      <c r="BW166" s="92">
        <v>1</v>
      </c>
      <c r="BX166" s="302" t="str">
        <f>IF(OR(BO164="",BO168=""),"",IF(BO164&gt;BO168,BP164,BP168))</f>
        <v>COUVREUR Jean-Paul</v>
      </c>
      <c r="BY166" s="299"/>
      <c r="BZ166" s="299"/>
      <c r="CA166" s="299"/>
      <c r="CB166" s="299"/>
      <c r="CC166" s="299"/>
      <c r="CD166" s="299"/>
      <c r="CE166" s="139"/>
      <c r="CF166" s="96"/>
      <c r="CG166" s="96"/>
      <c r="CH166" s="96"/>
      <c r="CI166" s="96"/>
      <c r="CJ166" s="96"/>
      <c r="CK166" s="96"/>
      <c r="CL166" s="96"/>
      <c r="CM166" s="220"/>
    </row>
    <row r="167" spans="1:91" ht="12" customHeight="1">
      <c r="G167" s="222"/>
      <c r="I167" s="183"/>
      <c r="J167" s="132" t="s">
        <v>161</v>
      </c>
      <c r="K167" s="132"/>
      <c r="L167" s="133"/>
      <c r="M167" s="132"/>
      <c r="N167" s="132"/>
      <c r="O167" s="133"/>
      <c r="P167" s="132"/>
      <c r="Q167" s="127"/>
      <c r="R167" s="96"/>
      <c r="S167" s="96"/>
      <c r="T167" s="97"/>
      <c r="U167" s="96"/>
      <c r="V167" s="96"/>
      <c r="W167" s="97"/>
      <c r="X167" s="167"/>
      <c r="Y167" s="96"/>
      <c r="AA167" s="322"/>
      <c r="AB167" s="322"/>
      <c r="AC167" s="322"/>
      <c r="AD167" s="322"/>
      <c r="AE167" s="322"/>
      <c r="AF167" s="322"/>
      <c r="AG167" s="192"/>
      <c r="AP167" s="198"/>
      <c r="AQ167" s="206"/>
      <c r="AR167" s="189"/>
      <c r="AS167" s="211"/>
      <c r="AT167" s="211"/>
      <c r="AU167" s="211"/>
      <c r="AV167" s="211"/>
      <c r="AW167" s="211"/>
      <c r="AX167" s="170"/>
      <c r="AY167" s="206"/>
      <c r="AZ167" s="189"/>
      <c r="BA167" s="189"/>
      <c r="BB167" s="190"/>
      <c r="BC167" s="189"/>
      <c r="BD167" s="189"/>
      <c r="BE167" s="190"/>
      <c r="BF167" s="165"/>
      <c r="BG167" s="170"/>
      <c r="BH167" s="329"/>
      <c r="BI167" s="329"/>
      <c r="BJ167" s="329"/>
      <c r="BK167" s="329"/>
      <c r="BL167" s="329"/>
      <c r="BM167" s="329"/>
      <c r="BN167" s="170"/>
      <c r="BO167" s="96"/>
      <c r="BP167" s="96"/>
      <c r="BQ167" s="96"/>
      <c r="BR167" s="97"/>
      <c r="BS167" s="96"/>
      <c r="BT167" s="96"/>
      <c r="BU167" s="97"/>
      <c r="BV167" s="167"/>
      <c r="BW167" s="131"/>
      <c r="BX167" s="132" t="s">
        <v>161</v>
      </c>
      <c r="BY167" s="132"/>
      <c r="BZ167" s="133"/>
      <c r="CA167" s="132"/>
      <c r="CB167" s="132"/>
      <c r="CC167" s="133"/>
      <c r="CD167" s="132"/>
      <c r="CE167" s="136"/>
      <c r="CF167" s="96"/>
      <c r="CG167" s="96"/>
      <c r="CH167" s="96"/>
      <c r="CI167" s="96"/>
      <c r="CJ167" s="96"/>
      <c r="CK167" s="96"/>
      <c r="CL167" s="96"/>
      <c r="CM167" s="220"/>
    </row>
    <row r="168" spans="1:91" ht="12" customHeight="1">
      <c r="G168" s="222"/>
      <c r="I168" s="183"/>
      <c r="J168" s="132" t="s">
        <v>161</v>
      </c>
      <c r="K168" s="132"/>
      <c r="L168" s="133"/>
      <c r="M168" s="132"/>
      <c r="N168" s="132"/>
      <c r="O168" s="133"/>
      <c r="P168" s="132"/>
      <c r="Q168" s="153"/>
      <c r="R168" s="302" t="str">
        <f>IF(OR(AG135="",AG139=""),"",IF(R137=Z135,Z139,Z135))</f>
        <v>TRAMEAUX Christine</v>
      </c>
      <c r="S168" s="299"/>
      <c r="T168" s="299"/>
      <c r="U168" s="299"/>
      <c r="V168" s="299"/>
      <c r="W168" s="299"/>
      <c r="X168" s="300"/>
      <c r="Y168" s="92">
        <v>0</v>
      </c>
      <c r="Z168" s="210">
        <v>15</v>
      </c>
      <c r="AA168" s="322"/>
      <c r="AB168" s="322"/>
      <c r="AC168" s="322"/>
      <c r="AD168" s="322"/>
      <c r="AE168" s="322"/>
      <c r="AF168" s="322"/>
      <c r="AG168" s="192"/>
      <c r="AP168" s="198"/>
      <c r="AQ168" s="206"/>
      <c r="AR168" s="189"/>
      <c r="AS168" s="165"/>
      <c r="AT168" s="212"/>
      <c r="AU168" s="165"/>
      <c r="AV168" s="165"/>
      <c r="AW168" s="212"/>
      <c r="AX168" s="170"/>
      <c r="AY168" s="196"/>
      <c r="AZ168" s="207"/>
      <c r="BA168" s="207"/>
      <c r="BB168" s="208"/>
      <c r="BC168" s="207"/>
      <c r="BD168" s="207"/>
      <c r="BE168" s="208"/>
      <c r="BF168" s="165"/>
      <c r="BG168" s="170"/>
      <c r="BH168" s="329"/>
      <c r="BI168" s="329"/>
      <c r="BJ168" s="329"/>
      <c r="BK168" s="329"/>
      <c r="BL168" s="329"/>
      <c r="BM168" s="329"/>
      <c r="BN168" s="88">
        <v>13</v>
      </c>
      <c r="BO168" s="92">
        <v>0</v>
      </c>
      <c r="BP168" s="302" t="str">
        <f>IF(BP137="","",IF(BP137=BH135,BH139,BH135))</f>
        <v>MALNUIT DIT CERRE Christian</v>
      </c>
      <c r="BQ168" s="299"/>
      <c r="BR168" s="299"/>
      <c r="BS168" s="299"/>
      <c r="BT168" s="299"/>
      <c r="BU168" s="299"/>
      <c r="BV168" s="300"/>
      <c r="BW168" s="136"/>
      <c r="BX168" s="132" t="s">
        <v>161</v>
      </c>
      <c r="BY168" s="132"/>
      <c r="BZ168" s="133"/>
      <c r="CA168" s="132"/>
      <c r="CB168" s="132"/>
      <c r="CC168" s="133"/>
      <c r="CD168" s="132"/>
      <c r="CE168" s="136"/>
      <c r="CF168" s="96"/>
      <c r="CG168" s="96"/>
      <c r="CH168" s="96"/>
      <c r="CI168" s="96"/>
      <c r="CJ168" s="96"/>
      <c r="CK168" s="96"/>
      <c r="CL168" s="96"/>
      <c r="CM168" s="220"/>
    </row>
    <row r="169" spans="1:91" ht="12" customHeight="1">
      <c r="A169" s="179">
        <v>29</v>
      </c>
      <c r="B169" s="299" t="str">
        <f>IF(OR(Q166="",Q172=""),"",IF(Q166&gt;Q172,J166,J172))</f>
        <v>FLAMMIER Candice</v>
      </c>
      <c r="C169" s="299"/>
      <c r="D169" s="299"/>
      <c r="E169" s="299"/>
      <c r="F169" s="299"/>
      <c r="G169" s="299"/>
      <c r="H169" s="299"/>
      <c r="I169" s="300"/>
      <c r="J169" s="106" t="s">
        <v>160</v>
      </c>
      <c r="K169" s="106"/>
      <c r="L169" s="107">
        <v>15</v>
      </c>
      <c r="M169" s="108" t="s">
        <v>161</v>
      </c>
      <c r="N169" s="108"/>
      <c r="O169" s="109" t="s">
        <v>161</v>
      </c>
      <c r="P169" s="124"/>
      <c r="Q169" s="147">
        <v>63</v>
      </c>
      <c r="R169" s="132" t="s">
        <v>161</v>
      </c>
      <c r="S169" s="132"/>
      <c r="T169" s="133"/>
      <c r="U169" s="132"/>
      <c r="V169" s="132"/>
      <c r="W169" s="133"/>
      <c r="X169" s="132"/>
      <c r="Y169" s="167"/>
      <c r="AA169" s="322"/>
      <c r="AB169" s="322"/>
      <c r="AC169" s="322"/>
      <c r="AD169" s="322"/>
      <c r="AE169" s="322"/>
      <c r="AF169" s="322"/>
      <c r="AG169" s="192"/>
      <c r="AP169" s="198"/>
      <c r="AQ169" s="206"/>
      <c r="AR169" s="189"/>
      <c r="AS169" s="189"/>
      <c r="AT169" s="190"/>
      <c r="AU169" s="189"/>
      <c r="AV169" s="189"/>
      <c r="AW169" s="190"/>
      <c r="AX169" s="165"/>
      <c r="AY169" s="170"/>
      <c r="AZ169" s="170"/>
      <c r="BA169" s="170"/>
      <c r="BB169" s="185"/>
      <c r="BC169" s="170"/>
      <c r="BD169" s="170"/>
      <c r="BE169" s="185"/>
      <c r="BF169" s="170"/>
      <c r="BG169" s="170"/>
      <c r="BH169" s="329"/>
      <c r="BI169" s="329"/>
      <c r="BJ169" s="329"/>
      <c r="BK169" s="329"/>
      <c r="BL169" s="329"/>
      <c r="BM169" s="329"/>
      <c r="BN169" s="170"/>
      <c r="BO169" s="167"/>
      <c r="BP169" s="132" t="s">
        <v>161</v>
      </c>
      <c r="BQ169" s="132"/>
      <c r="BR169" s="133"/>
      <c r="BS169" s="132"/>
      <c r="BT169" s="132"/>
      <c r="BU169" s="133"/>
      <c r="BV169" s="132"/>
      <c r="BW169" s="147">
        <v>79</v>
      </c>
      <c r="BX169" s="106" t="s">
        <v>160</v>
      </c>
      <c r="BY169" s="106"/>
      <c r="BZ169" s="107">
        <v>7</v>
      </c>
      <c r="CA169" s="108" t="s">
        <v>161</v>
      </c>
      <c r="CB169" s="108"/>
      <c r="CC169" s="109" t="s">
        <v>161</v>
      </c>
      <c r="CD169" s="124"/>
      <c r="CE169" s="302" t="str">
        <f>IF(OR(BW166="",BW172=""),"",IF(BW166&gt;BW172,BX166,BX172))</f>
        <v>COUVREUR Jean-Paul</v>
      </c>
      <c r="CF169" s="299"/>
      <c r="CG169" s="299"/>
      <c r="CH169" s="299"/>
      <c r="CI169" s="299"/>
      <c r="CJ169" s="299"/>
      <c r="CK169" s="299"/>
      <c r="CL169" s="299"/>
      <c r="CM169" s="89">
        <v>13</v>
      </c>
    </row>
    <row r="170" spans="1:91" ht="12" customHeight="1">
      <c r="B170" s="132" t="s">
        <v>161</v>
      </c>
      <c r="C170" s="132"/>
      <c r="D170" s="132"/>
      <c r="E170" s="132"/>
      <c r="F170" s="132"/>
      <c r="G170" s="132"/>
      <c r="H170" s="132"/>
      <c r="I170" s="183"/>
      <c r="J170" s="96"/>
      <c r="K170" s="96"/>
      <c r="L170" s="97"/>
      <c r="M170" s="96"/>
      <c r="N170" s="96"/>
      <c r="O170" s="97"/>
      <c r="P170" s="167"/>
      <c r="Q170" s="139"/>
      <c r="R170" s="299" t="str">
        <f>IF(OR(AG141="",AG145=""),"",IF(R143=Z141,Z145,Z141))</f>
        <v>DUBOIS Françoise</v>
      </c>
      <c r="S170" s="299"/>
      <c r="T170" s="299"/>
      <c r="U170" s="299"/>
      <c r="V170" s="299"/>
      <c r="W170" s="299"/>
      <c r="X170" s="300"/>
      <c r="Y170" s="92">
        <v>0</v>
      </c>
      <c r="Z170" s="210">
        <v>18</v>
      </c>
      <c r="AA170" s="322"/>
      <c r="AB170" s="322"/>
      <c r="AC170" s="322"/>
      <c r="AD170" s="322"/>
      <c r="AE170" s="322"/>
      <c r="AF170" s="322"/>
      <c r="AG170" s="192"/>
      <c r="AP170" s="198"/>
      <c r="AQ170" s="206"/>
      <c r="AR170" s="189"/>
      <c r="AS170" s="207"/>
      <c r="AT170" s="208"/>
      <c r="AU170" s="207"/>
      <c r="AV170" s="207"/>
      <c r="AW170" s="208"/>
      <c r="AX170" s="170"/>
      <c r="AY170" s="170"/>
      <c r="AZ170" s="170"/>
      <c r="BA170" s="170"/>
      <c r="BB170" s="185"/>
      <c r="BC170" s="170"/>
      <c r="BD170" s="170"/>
      <c r="BE170" s="185"/>
      <c r="BF170" s="170"/>
      <c r="BG170" s="170"/>
      <c r="BH170" s="329"/>
      <c r="BI170" s="329"/>
      <c r="BJ170" s="329"/>
      <c r="BK170" s="329"/>
      <c r="BL170" s="329"/>
      <c r="BM170" s="329"/>
      <c r="BN170" s="88">
        <v>20</v>
      </c>
      <c r="BO170" s="92">
        <v>0</v>
      </c>
      <c r="BP170" s="302" t="str">
        <f>IF(BP143="","",IF(BP143=BH141,BH145,BH141))</f>
        <v>DEFOSSEZ-CARME David</v>
      </c>
      <c r="BQ170" s="299"/>
      <c r="BR170" s="299"/>
      <c r="BS170" s="299"/>
      <c r="BT170" s="299"/>
      <c r="BU170" s="299"/>
      <c r="BV170" s="299"/>
      <c r="BW170" s="139"/>
      <c r="BX170" s="96"/>
      <c r="BY170" s="96"/>
      <c r="BZ170" s="97"/>
      <c r="CA170" s="96"/>
      <c r="CB170" s="96"/>
      <c r="CC170" s="97"/>
      <c r="CD170" s="167"/>
      <c r="CE170" s="131"/>
      <c r="CF170" s="132" t="s">
        <v>161</v>
      </c>
      <c r="CG170" s="132"/>
      <c r="CH170" s="132"/>
      <c r="CI170" s="132"/>
      <c r="CJ170" s="132"/>
      <c r="CK170" s="132"/>
      <c r="CL170" s="132"/>
      <c r="CM170" s="220"/>
    </row>
    <row r="171" spans="1:91" ht="12" customHeight="1">
      <c r="B171" s="132" t="s">
        <v>161</v>
      </c>
      <c r="C171" s="132"/>
      <c r="D171" s="132"/>
      <c r="E171" s="132"/>
      <c r="F171" s="132"/>
      <c r="G171" s="132"/>
      <c r="H171" s="132"/>
      <c r="I171" s="183"/>
      <c r="J171" s="100"/>
      <c r="K171" s="101"/>
      <c r="L171" s="102"/>
      <c r="M171" s="101"/>
      <c r="N171" s="101"/>
      <c r="O171" s="102"/>
      <c r="P171" s="103"/>
      <c r="Q171" s="223"/>
      <c r="R171" s="132" t="s">
        <v>161</v>
      </c>
      <c r="S171" s="132"/>
      <c r="T171" s="133"/>
      <c r="U171" s="132"/>
      <c r="V171" s="132"/>
      <c r="W171" s="133"/>
      <c r="X171" s="132"/>
      <c r="Y171" s="167"/>
      <c r="AA171" s="322"/>
      <c r="AB171" s="322"/>
      <c r="AC171" s="322"/>
      <c r="AD171" s="322"/>
      <c r="AE171" s="322"/>
      <c r="AF171" s="322"/>
      <c r="AG171" s="192"/>
      <c r="AM171" s="198"/>
      <c r="AN171" s="206"/>
      <c r="AO171" s="179"/>
      <c r="AP171" s="211"/>
      <c r="AQ171" s="211"/>
      <c r="AR171" s="211"/>
      <c r="AS171" s="211"/>
      <c r="AT171" s="211"/>
      <c r="AU171" s="170"/>
      <c r="AV171" s="206"/>
      <c r="AW171" s="189"/>
      <c r="AX171" s="189"/>
      <c r="AY171" s="190"/>
      <c r="AZ171" s="189"/>
      <c r="BA171" s="189"/>
      <c r="BB171" s="190"/>
      <c r="BC171" s="165"/>
      <c r="BD171" s="170"/>
      <c r="BE171" s="185"/>
      <c r="BF171" s="170"/>
      <c r="BG171" s="170"/>
      <c r="BH171" s="329"/>
      <c r="BI171" s="329"/>
      <c r="BJ171" s="329"/>
      <c r="BK171" s="329"/>
      <c r="BL171" s="329"/>
      <c r="BM171" s="329"/>
      <c r="BN171" s="170"/>
      <c r="BO171" s="167"/>
      <c r="BP171" s="132" t="s">
        <v>161</v>
      </c>
      <c r="BQ171" s="132"/>
      <c r="BR171" s="133"/>
      <c r="BS171" s="132"/>
      <c r="BT171" s="132"/>
      <c r="BU171" s="133"/>
      <c r="BV171" s="132"/>
      <c r="BW171" s="135"/>
      <c r="BX171" s="100"/>
      <c r="BY171" s="101"/>
      <c r="BZ171" s="102"/>
      <c r="CA171" s="101"/>
      <c r="CB171" s="101"/>
      <c r="CC171" s="102"/>
      <c r="CD171" s="103"/>
      <c r="CE171" s="136"/>
      <c r="CF171" s="132" t="s">
        <v>161</v>
      </c>
      <c r="CG171" s="132"/>
      <c r="CH171" s="132"/>
      <c r="CI171" s="132"/>
      <c r="CJ171" s="132"/>
      <c r="CK171" s="132"/>
      <c r="CL171" s="132"/>
      <c r="CM171" s="220"/>
    </row>
    <row r="172" spans="1:91" ht="12" customHeight="1">
      <c r="I172" s="183"/>
      <c r="J172" s="302" t="str">
        <f>IF(OR(Y170="",Y174=""),"",IF(Y170&gt;Y174,R170,R174))</f>
        <v>FLAMMIER Candice</v>
      </c>
      <c r="K172" s="299"/>
      <c r="L172" s="299"/>
      <c r="M172" s="299"/>
      <c r="N172" s="299"/>
      <c r="O172" s="299"/>
      <c r="P172" s="300"/>
      <c r="Q172" s="92">
        <v>1</v>
      </c>
      <c r="R172" s="106" t="s">
        <v>160</v>
      </c>
      <c r="S172" s="106"/>
      <c r="T172" s="107">
        <v>16</v>
      </c>
      <c r="U172" s="108" t="s">
        <v>161</v>
      </c>
      <c r="V172" s="108"/>
      <c r="W172" s="109" t="s">
        <v>161</v>
      </c>
      <c r="X172" s="124"/>
      <c r="Y172" s="147">
        <v>56</v>
      </c>
      <c r="AA172" s="322"/>
      <c r="AB172" s="322"/>
      <c r="AC172" s="322"/>
      <c r="AD172" s="322"/>
      <c r="AE172" s="322"/>
      <c r="AF172" s="322"/>
      <c r="AG172" s="192"/>
      <c r="AM172" s="198"/>
      <c r="AN172" s="206"/>
      <c r="AO172" s="179"/>
      <c r="AP172" s="211"/>
      <c r="AQ172" s="211"/>
      <c r="AR172" s="211"/>
      <c r="AS172" s="211"/>
      <c r="AT172" s="211"/>
      <c r="AU172" s="170"/>
      <c r="AV172" s="206"/>
      <c r="AW172" s="189"/>
      <c r="AX172" s="189"/>
      <c r="AY172" s="190"/>
      <c r="AZ172" s="189"/>
      <c r="BA172" s="189"/>
      <c r="BB172" s="190"/>
      <c r="BC172" s="165"/>
      <c r="BD172" s="170"/>
      <c r="BE172" s="185"/>
      <c r="BF172" s="170"/>
      <c r="BG172" s="170"/>
      <c r="BH172" s="329"/>
      <c r="BI172" s="329"/>
      <c r="BJ172" s="329"/>
      <c r="BK172" s="329"/>
      <c r="BL172" s="329"/>
      <c r="BM172" s="329"/>
      <c r="BN172" s="170"/>
      <c r="BO172" s="147">
        <v>74</v>
      </c>
      <c r="BP172" s="106" t="s">
        <v>160</v>
      </c>
      <c r="BQ172" s="106"/>
      <c r="BR172" s="107">
        <v>8</v>
      </c>
      <c r="BS172" s="108" t="s">
        <v>161</v>
      </c>
      <c r="BT172" s="108"/>
      <c r="BU172" s="109" t="s">
        <v>161</v>
      </c>
      <c r="BV172" s="124"/>
      <c r="BW172" s="92">
        <v>0</v>
      </c>
      <c r="BX172" s="302" t="str">
        <f>IF(OR(BO170="",BO174=""),"",IF(BO170&gt;BO174,BP170,BP174))</f>
        <v>FUNTEN Pascal</v>
      </c>
      <c r="BY172" s="299"/>
      <c r="BZ172" s="299"/>
      <c r="CA172" s="299"/>
      <c r="CB172" s="299"/>
      <c r="CC172" s="299"/>
      <c r="CD172" s="300"/>
      <c r="CE172" s="136"/>
      <c r="CF172" s="96"/>
      <c r="CG172" s="96"/>
      <c r="CH172" s="96"/>
      <c r="CI172" s="96"/>
      <c r="CJ172" s="96"/>
      <c r="CK172" s="96"/>
      <c r="CL172" s="167"/>
      <c r="CM172" s="220"/>
    </row>
    <row r="173" spans="1:91" ht="12" customHeight="1">
      <c r="I173" s="80"/>
      <c r="J173" s="175" t="s">
        <v>161</v>
      </c>
      <c r="K173" s="175"/>
      <c r="L173" s="176"/>
      <c r="M173" s="175"/>
      <c r="N173" s="175"/>
      <c r="O173" s="176"/>
      <c r="P173" s="175"/>
      <c r="Q173" s="118">
        <v>18</v>
      </c>
      <c r="R173" s="96"/>
      <c r="S173" s="96"/>
      <c r="T173" s="97"/>
      <c r="U173" s="96"/>
      <c r="V173" s="96"/>
      <c r="W173" s="97"/>
      <c r="X173" s="167"/>
      <c r="Y173" s="96"/>
      <c r="AA173" s="322"/>
      <c r="AB173" s="322"/>
      <c r="AC173" s="322"/>
      <c r="AD173" s="322"/>
      <c r="AE173" s="322"/>
      <c r="AF173" s="322"/>
      <c r="AG173" s="192"/>
      <c r="AM173" s="198"/>
      <c r="AN173" s="206"/>
      <c r="AO173" s="179"/>
      <c r="AP173" s="165"/>
      <c r="AQ173" s="212"/>
      <c r="AR173" s="165"/>
      <c r="AS173" s="165"/>
      <c r="AT173" s="212"/>
      <c r="AU173" s="170"/>
      <c r="AV173" s="165"/>
      <c r="AW173" s="207"/>
      <c r="AX173" s="207"/>
      <c r="AY173" s="208"/>
      <c r="AZ173" s="207"/>
      <c r="BA173" s="207"/>
      <c r="BB173" s="208"/>
      <c r="BC173" s="170"/>
      <c r="BD173" s="170"/>
      <c r="BE173" s="190"/>
      <c r="BF173" s="165"/>
      <c r="BG173" s="170"/>
      <c r="BH173" s="329"/>
      <c r="BI173" s="329"/>
      <c r="BJ173" s="329"/>
      <c r="BK173" s="329"/>
      <c r="BL173" s="329"/>
      <c r="BM173" s="329"/>
      <c r="BN173" s="170"/>
      <c r="BO173" s="96"/>
      <c r="BP173" s="96"/>
      <c r="BQ173" s="96"/>
      <c r="BR173" s="97"/>
      <c r="BS173" s="96"/>
      <c r="BT173" s="96"/>
      <c r="BU173" s="97"/>
      <c r="BV173" s="167"/>
      <c r="BW173" s="104">
        <v>20</v>
      </c>
      <c r="BX173" s="175" t="s">
        <v>161</v>
      </c>
      <c r="BY173" s="175"/>
      <c r="BZ173" s="176"/>
      <c r="CA173" s="175"/>
      <c r="CB173" s="175"/>
      <c r="CC173" s="176"/>
      <c r="CD173" s="175"/>
      <c r="CE173" s="139"/>
      <c r="CF173" s="96"/>
      <c r="CG173" s="96"/>
      <c r="CH173" s="96"/>
      <c r="CI173" s="96"/>
      <c r="CJ173" s="96"/>
      <c r="CK173" s="96"/>
      <c r="CL173" s="165"/>
      <c r="CM173" s="220"/>
    </row>
    <row r="174" spans="1:91" ht="12" customHeight="1">
      <c r="A174" s="179">
        <v>30</v>
      </c>
      <c r="B174" s="299" t="str">
        <f>IF(OR(Q166="",Q172=""),"",IF(Q166&gt;Q172,J172,J166))</f>
        <v>CHRETIEN Jean-François</v>
      </c>
      <c r="C174" s="299"/>
      <c r="D174" s="299"/>
      <c r="E174" s="299"/>
      <c r="F174" s="299"/>
      <c r="G174" s="299"/>
      <c r="H174" s="299"/>
      <c r="I174" s="299"/>
      <c r="J174" s="132" t="s">
        <v>161</v>
      </c>
      <c r="K174" s="132"/>
      <c r="L174" s="133"/>
      <c r="M174" s="132"/>
      <c r="N174" s="132"/>
      <c r="O174" s="133"/>
      <c r="P174" s="132"/>
      <c r="Q174" s="113"/>
      <c r="R174" s="302" t="str">
        <f>IF(OR(AG147="",AG151=""),"",IF(R149=Z147,Z151,Z147))</f>
        <v>FLAMMIER Candice</v>
      </c>
      <c r="S174" s="299"/>
      <c r="T174" s="299"/>
      <c r="U174" s="299"/>
      <c r="V174" s="299"/>
      <c r="W174" s="299"/>
      <c r="X174" s="300"/>
      <c r="Y174" s="92">
        <v>1</v>
      </c>
      <c r="Z174" s="210">
        <v>31</v>
      </c>
      <c r="AA174" s="322"/>
      <c r="AB174" s="322"/>
      <c r="AC174" s="322"/>
      <c r="AD174" s="322"/>
      <c r="AE174" s="322"/>
      <c r="AF174" s="322"/>
      <c r="AG174" s="192"/>
      <c r="AM174" s="198"/>
      <c r="AN174" s="206"/>
      <c r="AO174" s="179"/>
      <c r="AP174" s="189"/>
      <c r="AQ174" s="190"/>
      <c r="AR174" s="189"/>
      <c r="AS174" s="189"/>
      <c r="AT174" s="190"/>
      <c r="AU174" s="165"/>
      <c r="AV174" s="196"/>
      <c r="AW174" s="179"/>
      <c r="AX174" s="179"/>
      <c r="AY174" s="211"/>
      <c r="AZ174" s="179"/>
      <c r="BA174" s="179"/>
      <c r="BB174" s="211"/>
      <c r="BC174" s="170"/>
      <c r="BD174" s="170"/>
      <c r="BE174" s="208"/>
      <c r="BF174" s="170"/>
      <c r="BG174" s="170"/>
      <c r="BH174" s="329"/>
      <c r="BI174" s="329"/>
      <c r="BJ174" s="329"/>
      <c r="BK174" s="329"/>
      <c r="BL174" s="329"/>
      <c r="BM174" s="329"/>
      <c r="BN174" s="88">
        <v>29</v>
      </c>
      <c r="BO174" s="92">
        <v>1</v>
      </c>
      <c r="BP174" s="302" t="str">
        <f>IF(BP149="","",IF(BP149=BH147,BH151,BH147))</f>
        <v>FUNTEN Pascal</v>
      </c>
      <c r="BQ174" s="299"/>
      <c r="BR174" s="299"/>
      <c r="BS174" s="299"/>
      <c r="BT174" s="299"/>
      <c r="BU174" s="299"/>
      <c r="BV174" s="300"/>
      <c r="BW174" s="136"/>
      <c r="BX174" s="132" t="s">
        <v>161</v>
      </c>
      <c r="BY174" s="132"/>
      <c r="BZ174" s="133"/>
      <c r="CA174" s="132"/>
      <c r="CB174" s="132"/>
      <c r="CC174" s="133"/>
      <c r="CD174" s="132"/>
      <c r="CE174" s="299" t="str">
        <f>IF(CE169="","",IF(CE169=BX166,BX172,BX166))</f>
        <v>FUNTEN Pascal</v>
      </c>
      <c r="CF174" s="299"/>
      <c r="CG174" s="299"/>
      <c r="CH174" s="299"/>
      <c r="CI174" s="299"/>
      <c r="CJ174" s="299"/>
      <c r="CK174" s="299"/>
      <c r="CL174" s="299"/>
      <c r="CM174" s="89">
        <v>14</v>
      </c>
    </row>
    <row r="175" spans="1:91" ht="12" customHeight="1">
      <c r="B175" s="132" t="s">
        <v>161</v>
      </c>
      <c r="C175" s="132"/>
      <c r="D175" s="132"/>
      <c r="E175" s="132"/>
      <c r="F175" s="132"/>
      <c r="G175" s="132"/>
      <c r="H175" s="132"/>
      <c r="I175" s="219"/>
      <c r="R175" s="132" t="s">
        <v>161</v>
      </c>
      <c r="S175" s="132"/>
      <c r="T175" s="133"/>
      <c r="U175" s="132"/>
      <c r="V175" s="132"/>
      <c r="W175" s="133"/>
      <c r="X175" s="132"/>
      <c r="Y175" s="167"/>
      <c r="AM175" s="198"/>
      <c r="AN175" s="206"/>
      <c r="AO175" s="179"/>
      <c r="AP175" s="207"/>
      <c r="AQ175" s="208"/>
      <c r="AR175" s="207"/>
      <c r="AS175" s="207"/>
      <c r="AT175" s="208"/>
      <c r="AU175" s="170"/>
      <c r="AV175" s="196"/>
      <c r="AW175" s="211"/>
      <c r="AX175" s="211"/>
      <c r="AY175" s="211"/>
      <c r="AZ175" s="211"/>
      <c r="BA175" s="211"/>
      <c r="BB175" s="211"/>
      <c r="BC175" s="170"/>
      <c r="BD175" s="206"/>
      <c r="BE175" s="211"/>
      <c r="BF175" s="170"/>
      <c r="BG175" s="170"/>
      <c r="BH175" s="170"/>
      <c r="BI175" s="170"/>
      <c r="BJ175" s="185"/>
      <c r="BK175" s="170"/>
      <c r="BL175" s="170"/>
      <c r="BM175" s="185"/>
      <c r="BN175" s="170"/>
      <c r="BO175" s="167"/>
      <c r="BP175" s="132" t="s">
        <v>161</v>
      </c>
      <c r="BQ175" s="132"/>
      <c r="BR175" s="133"/>
      <c r="BS175" s="132"/>
      <c r="BT175" s="132"/>
      <c r="BU175" s="133"/>
      <c r="BV175" s="132"/>
      <c r="BW175" s="200"/>
      <c r="BX175" s="201"/>
      <c r="BY175" s="201"/>
      <c r="BZ175" s="202"/>
      <c r="CA175" s="201"/>
      <c r="CB175" s="201"/>
      <c r="CC175" s="202"/>
      <c r="CD175" s="201"/>
      <c r="CE175" s="167"/>
      <c r="CF175" s="132" t="s">
        <v>161</v>
      </c>
      <c r="CG175" s="132"/>
      <c r="CH175" s="132"/>
      <c r="CI175" s="132"/>
      <c r="CJ175" s="132"/>
      <c r="CK175" s="132"/>
      <c r="CL175" s="132"/>
      <c r="CM175" s="220"/>
    </row>
    <row r="176" spans="1:91" ht="12" customHeight="1">
      <c r="I176" s="80"/>
      <c r="J176" s="86"/>
      <c r="K176" s="86"/>
      <c r="L176" s="86"/>
      <c r="M176" s="86"/>
      <c r="N176" s="86"/>
      <c r="O176" s="86"/>
      <c r="P176" s="86"/>
      <c r="Q176" s="86"/>
      <c r="S176" s="322"/>
      <c r="T176" s="322"/>
      <c r="U176" s="322"/>
      <c r="V176" s="322"/>
      <c r="W176" s="322"/>
      <c r="X176" s="322"/>
      <c r="Y176" s="192"/>
      <c r="AM176" s="198"/>
      <c r="AN176" s="206"/>
      <c r="AO176" s="179"/>
      <c r="AP176" s="207"/>
      <c r="AQ176" s="208"/>
      <c r="AR176" s="207"/>
      <c r="AS176" s="207"/>
      <c r="AT176" s="208"/>
      <c r="AU176" s="170"/>
      <c r="AV176" s="196"/>
      <c r="AW176" s="165"/>
      <c r="AX176" s="165"/>
      <c r="AY176" s="212"/>
      <c r="AZ176" s="165"/>
      <c r="BA176" s="165"/>
      <c r="BB176" s="212"/>
      <c r="BC176" s="170"/>
      <c r="BD176" s="170"/>
      <c r="BE176" s="211"/>
      <c r="BF176" s="170"/>
      <c r="BG176" s="206"/>
      <c r="BH176" s="189"/>
      <c r="BI176" s="189"/>
      <c r="BJ176" s="190"/>
      <c r="BK176" s="189"/>
      <c r="BL176" s="189"/>
      <c r="BM176" s="190"/>
      <c r="BN176" s="165"/>
      <c r="BO176" s="200"/>
      <c r="BP176" s="319"/>
      <c r="BQ176" s="319"/>
      <c r="BR176" s="319"/>
      <c r="BS176" s="319"/>
      <c r="BT176" s="319"/>
      <c r="BU176" s="319"/>
      <c r="BV176" s="201"/>
      <c r="BW176" s="82"/>
      <c r="BX176" s="82"/>
      <c r="BY176" s="82"/>
      <c r="BZ176" s="82"/>
      <c r="CA176" s="82"/>
      <c r="CB176" s="82"/>
      <c r="CC176" s="82"/>
      <c r="CD176" s="82"/>
      <c r="CE176" s="200"/>
      <c r="CF176" s="201"/>
      <c r="CG176" s="201"/>
      <c r="CH176" s="201"/>
      <c r="CI176" s="201"/>
      <c r="CJ176" s="201"/>
      <c r="CK176" s="201"/>
      <c r="CL176" s="201"/>
      <c r="CM176" s="220"/>
    </row>
    <row r="177" spans="1:91" ht="12" customHeight="1">
      <c r="I177" s="80"/>
      <c r="J177" s="299" t="str">
        <f>IF(OR(Y164="",Y168=""),"",IF(J166=R164,R168,R164))</f>
        <v>TRAMEAUX Christine</v>
      </c>
      <c r="K177" s="299"/>
      <c r="L177" s="299"/>
      <c r="M177" s="299"/>
      <c r="N177" s="299"/>
      <c r="O177" s="299"/>
      <c r="P177" s="300"/>
      <c r="Q177" s="92">
        <v>0</v>
      </c>
      <c r="R177" s="210">
        <v>2</v>
      </c>
      <c r="S177" s="322"/>
      <c r="T177" s="322"/>
      <c r="U177" s="322"/>
      <c r="V177" s="322"/>
      <c r="W177" s="322"/>
      <c r="X177" s="322"/>
      <c r="Y177" s="192"/>
      <c r="AM177" s="198"/>
      <c r="AN177" s="206"/>
      <c r="AO177" s="179"/>
      <c r="AP177" s="211"/>
      <c r="AQ177" s="211"/>
      <c r="AR177" s="211"/>
      <c r="AS177" s="211"/>
      <c r="AT177" s="211"/>
      <c r="AU177" s="170"/>
      <c r="AV177" s="206"/>
      <c r="AW177" s="189"/>
      <c r="AX177" s="189"/>
      <c r="AY177" s="190"/>
      <c r="AZ177" s="189"/>
      <c r="BA177" s="189"/>
      <c r="BB177" s="190"/>
      <c r="BC177" s="165"/>
      <c r="BD177" s="170"/>
      <c r="BG177" s="165"/>
      <c r="BH177" s="170"/>
      <c r="BI177" s="170"/>
      <c r="BJ177" s="185"/>
      <c r="BK177" s="170"/>
      <c r="BL177" s="170"/>
      <c r="BM177" s="185"/>
      <c r="BN177" s="170"/>
      <c r="BO177" s="200"/>
      <c r="BP177" s="319"/>
      <c r="BQ177" s="319"/>
      <c r="BR177" s="319"/>
      <c r="BS177" s="319"/>
      <c r="BT177" s="319"/>
      <c r="BU177" s="319"/>
      <c r="BV177" s="88">
        <v>4</v>
      </c>
      <c r="BW177" s="92">
        <v>1</v>
      </c>
      <c r="BX177" s="302" t="str">
        <f>IF(BX166="","",IF(BX166=BP164,BP168,BP164))</f>
        <v>MALNUIT DIT CERRE Christian</v>
      </c>
      <c r="BY177" s="299"/>
      <c r="BZ177" s="299"/>
      <c r="CA177" s="299"/>
      <c r="CB177" s="299"/>
      <c r="CC177" s="299"/>
      <c r="CD177" s="299"/>
      <c r="CE177" s="139"/>
      <c r="CF177" s="96"/>
      <c r="CG177" s="96"/>
      <c r="CH177" s="96"/>
      <c r="CI177" s="96"/>
      <c r="CJ177" s="96"/>
      <c r="CK177" s="96"/>
      <c r="CL177" s="96"/>
      <c r="CM177" s="220"/>
    </row>
    <row r="178" spans="1:91" ht="12" customHeight="1">
      <c r="I178" s="183"/>
      <c r="J178" s="132" t="s">
        <v>161</v>
      </c>
      <c r="K178" s="132"/>
      <c r="L178" s="133"/>
      <c r="M178" s="132"/>
      <c r="N178" s="132"/>
      <c r="O178" s="133"/>
      <c r="P178" s="132"/>
      <c r="Q178" s="167"/>
      <c r="S178" s="322"/>
      <c r="T178" s="322"/>
      <c r="U178" s="322"/>
      <c r="V178" s="322"/>
      <c r="W178" s="322"/>
      <c r="X178" s="322"/>
      <c r="Y178" s="192"/>
      <c r="AM178" s="198"/>
      <c r="AN178" s="206"/>
      <c r="AO178" s="179"/>
      <c r="AP178" s="165"/>
      <c r="AQ178" s="212"/>
      <c r="AR178" s="165"/>
      <c r="AS178" s="165"/>
      <c r="AT178" s="212"/>
      <c r="AU178" s="170"/>
      <c r="AV178" s="196"/>
      <c r="AW178" s="207"/>
      <c r="AX178" s="207"/>
      <c r="AY178" s="208"/>
      <c r="AZ178" s="207"/>
      <c r="BA178" s="207"/>
      <c r="BB178" s="208"/>
      <c r="BC178" s="165"/>
      <c r="BD178" s="170"/>
      <c r="BG178" s="165"/>
      <c r="BH178" s="170"/>
      <c r="BI178" s="170"/>
      <c r="BJ178" s="185"/>
      <c r="BK178" s="170"/>
      <c r="BL178" s="170"/>
      <c r="BM178" s="185"/>
      <c r="BN178" s="170"/>
      <c r="BO178" s="200"/>
      <c r="BP178" s="319"/>
      <c r="BQ178" s="319"/>
      <c r="BR178" s="319"/>
      <c r="BS178" s="319"/>
      <c r="BT178" s="319"/>
      <c r="BU178" s="319"/>
      <c r="BV178" s="201"/>
      <c r="BW178" s="167"/>
      <c r="BX178" s="132" t="s">
        <v>161</v>
      </c>
      <c r="BY178" s="132"/>
      <c r="BZ178" s="133"/>
      <c r="CA178" s="132"/>
      <c r="CB178" s="132"/>
      <c r="CC178" s="133"/>
      <c r="CD178" s="132"/>
      <c r="CE178" s="136"/>
      <c r="CF178" s="96"/>
      <c r="CG178" s="96"/>
      <c r="CH178" s="96"/>
      <c r="CI178" s="96"/>
      <c r="CJ178" s="96"/>
      <c r="CK178" s="96"/>
      <c r="CL178" s="96"/>
      <c r="CM178" s="220"/>
    </row>
    <row r="179" spans="1:91" ht="12" customHeight="1">
      <c r="A179" s="179">
        <v>31</v>
      </c>
      <c r="B179" s="299" t="str">
        <f>IF(OR(Q177="",Q181=""),"",IF(Q177&gt;Q181,J177,J181))</f>
        <v>DUBOIS Françoise</v>
      </c>
      <c r="C179" s="299"/>
      <c r="D179" s="299"/>
      <c r="E179" s="299"/>
      <c r="F179" s="299"/>
      <c r="G179" s="299"/>
      <c r="H179" s="299"/>
      <c r="I179" s="300"/>
      <c r="J179" s="106" t="s">
        <v>160</v>
      </c>
      <c r="K179" s="106"/>
      <c r="L179" s="107">
        <v>16</v>
      </c>
      <c r="M179" s="108" t="s">
        <v>161</v>
      </c>
      <c r="N179" s="108"/>
      <c r="O179" s="109" t="s">
        <v>161</v>
      </c>
      <c r="P179" s="124"/>
      <c r="Q179" s="147">
        <v>64</v>
      </c>
      <c r="S179" s="322"/>
      <c r="T179" s="322"/>
      <c r="U179" s="322"/>
      <c r="V179" s="322"/>
      <c r="W179" s="322"/>
      <c r="X179" s="322"/>
      <c r="Y179" s="192"/>
      <c r="AM179" s="198"/>
      <c r="AN179" s="206"/>
      <c r="AO179" s="179"/>
      <c r="AP179" s="189"/>
      <c r="AQ179" s="190"/>
      <c r="AR179" s="189"/>
      <c r="AS179" s="189"/>
      <c r="AT179" s="190"/>
      <c r="AU179" s="165"/>
      <c r="AV179" s="170"/>
      <c r="AW179" s="170"/>
      <c r="AX179" s="170"/>
      <c r="AY179" s="185"/>
      <c r="AZ179" s="170"/>
      <c r="BA179" s="170"/>
      <c r="BB179" s="185"/>
      <c r="BC179" s="170"/>
      <c r="BD179" s="170"/>
      <c r="BG179" s="165"/>
      <c r="BH179" s="170"/>
      <c r="BI179" s="170"/>
      <c r="BJ179" s="185"/>
      <c r="BK179" s="170"/>
      <c r="BL179" s="170"/>
      <c r="BM179" s="185"/>
      <c r="BN179" s="170"/>
      <c r="BO179" s="200"/>
      <c r="BP179" s="319"/>
      <c r="BQ179" s="319"/>
      <c r="BR179" s="319"/>
      <c r="BS179" s="319"/>
      <c r="BT179" s="319"/>
      <c r="BU179" s="319"/>
      <c r="BV179" s="201"/>
      <c r="BW179" s="147">
        <v>80</v>
      </c>
      <c r="BX179" s="106" t="s">
        <v>160</v>
      </c>
      <c r="BY179" s="106"/>
      <c r="BZ179" s="107">
        <v>8</v>
      </c>
      <c r="CA179" s="108" t="s">
        <v>161</v>
      </c>
      <c r="CB179" s="108"/>
      <c r="CC179" s="109" t="s">
        <v>161</v>
      </c>
      <c r="CD179" s="124"/>
      <c r="CE179" s="302" t="str">
        <f>IF(OR(BW177="",BW181=""),"",IF(BW177&gt;BW181,BX177,BX181))</f>
        <v>MALNUIT DIT CERRE Christian</v>
      </c>
      <c r="CF179" s="299"/>
      <c r="CG179" s="299"/>
      <c r="CH179" s="299"/>
      <c r="CI179" s="299"/>
      <c r="CJ179" s="299"/>
      <c r="CK179" s="299"/>
      <c r="CL179" s="299"/>
      <c r="CM179" s="89">
        <v>15</v>
      </c>
    </row>
    <row r="180" spans="1:91" ht="12" customHeight="1">
      <c r="B180" s="132" t="s">
        <v>161</v>
      </c>
      <c r="C180" s="132"/>
      <c r="D180" s="132"/>
      <c r="E180" s="132"/>
      <c r="F180" s="132"/>
      <c r="G180" s="132"/>
      <c r="H180" s="132"/>
      <c r="I180" s="224"/>
      <c r="J180" s="96"/>
      <c r="K180" s="96"/>
      <c r="L180" s="97"/>
      <c r="M180" s="96"/>
      <c r="N180" s="96"/>
      <c r="O180" s="97"/>
      <c r="P180" s="167"/>
      <c r="Q180" s="96"/>
      <c r="S180" s="322"/>
      <c r="T180" s="322"/>
      <c r="U180" s="322"/>
      <c r="V180" s="322"/>
      <c r="W180" s="322"/>
      <c r="X180" s="322"/>
      <c r="Y180" s="192"/>
      <c r="AP180" s="198"/>
      <c r="BG180" s="165"/>
      <c r="BH180" s="198"/>
      <c r="BI180" s="198"/>
      <c r="BJ180" s="198"/>
      <c r="BK180" s="198"/>
      <c r="BL180" s="198"/>
      <c r="BM180" s="198"/>
      <c r="BN180" s="170"/>
      <c r="BO180" s="200"/>
      <c r="BP180" s="319"/>
      <c r="BQ180" s="319"/>
      <c r="BR180" s="319"/>
      <c r="BS180" s="319"/>
      <c r="BT180" s="319"/>
      <c r="BU180" s="319"/>
      <c r="BV180" s="201"/>
      <c r="BW180" s="96"/>
      <c r="BX180" s="96"/>
      <c r="BY180" s="96"/>
      <c r="BZ180" s="97"/>
      <c r="CA180" s="96"/>
      <c r="CB180" s="96"/>
      <c r="CC180" s="97"/>
      <c r="CD180" s="167"/>
      <c r="CE180" s="131"/>
      <c r="CF180" s="132" t="s">
        <v>161</v>
      </c>
      <c r="CG180" s="132"/>
      <c r="CH180" s="132"/>
      <c r="CI180" s="132"/>
      <c r="CJ180" s="132"/>
      <c r="CK180" s="132"/>
      <c r="CL180" s="132"/>
      <c r="CM180" s="220"/>
    </row>
    <row r="181" spans="1:91" ht="12" customHeight="1">
      <c r="B181" s="132" t="s">
        <v>161</v>
      </c>
      <c r="C181" s="132"/>
      <c r="D181" s="132"/>
      <c r="E181" s="132"/>
      <c r="F181" s="132"/>
      <c r="G181" s="132"/>
      <c r="H181" s="132"/>
      <c r="I181" s="224"/>
      <c r="J181" s="302" t="str">
        <f>IF(OR(Y170="",Y174=""),"",IF(Y170&gt;Y174,R174,R170))</f>
        <v>DUBOIS Françoise</v>
      </c>
      <c r="K181" s="299"/>
      <c r="L181" s="299"/>
      <c r="M181" s="299"/>
      <c r="N181" s="299"/>
      <c r="O181" s="299"/>
      <c r="P181" s="300"/>
      <c r="Q181" s="92">
        <v>1</v>
      </c>
      <c r="R181" s="210">
        <v>31</v>
      </c>
      <c r="S181" s="322"/>
      <c r="T181" s="322"/>
      <c r="U181" s="322"/>
      <c r="V181" s="322"/>
      <c r="W181" s="322"/>
      <c r="X181" s="322"/>
      <c r="Y181" s="192"/>
      <c r="AP181" s="198"/>
      <c r="BG181" s="165"/>
      <c r="BH181" s="170"/>
      <c r="BI181" s="170"/>
      <c r="BJ181" s="185"/>
      <c r="BK181" s="170"/>
      <c r="BL181" s="170"/>
      <c r="BM181" s="185"/>
      <c r="BN181" s="170"/>
      <c r="BO181" s="200"/>
      <c r="BP181" s="319"/>
      <c r="BQ181" s="319"/>
      <c r="BR181" s="319"/>
      <c r="BS181" s="319"/>
      <c r="BT181" s="319"/>
      <c r="BU181" s="319"/>
      <c r="BV181" s="88">
        <v>29</v>
      </c>
      <c r="BW181" s="92">
        <v>0</v>
      </c>
      <c r="BX181" s="302" t="str">
        <f>IF(BX172="","",IF(BX172=BP170,BP174,BP170))</f>
        <v>DEFOSSEZ-CARME David</v>
      </c>
      <c r="BY181" s="299"/>
      <c r="BZ181" s="299"/>
      <c r="CA181" s="299"/>
      <c r="CB181" s="299"/>
      <c r="CC181" s="299"/>
      <c r="CD181" s="300"/>
      <c r="CE181" s="136"/>
      <c r="CF181" s="132" t="s">
        <v>161</v>
      </c>
      <c r="CG181" s="132"/>
      <c r="CH181" s="132"/>
      <c r="CI181" s="132"/>
      <c r="CJ181" s="132"/>
      <c r="CK181" s="132"/>
      <c r="CL181" s="132"/>
      <c r="CM181" s="220"/>
    </row>
    <row r="182" spans="1:91" ht="12" customHeight="1">
      <c r="H182" s="96"/>
      <c r="I182" s="138"/>
      <c r="J182" s="132" t="s">
        <v>161</v>
      </c>
      <c r="K182" s="132"/>
      <c r="L182" s="133"/>
      <c r="M182" s="132"/>
      <c r="N182" s="132"/>
      <c r="O182" s="133"/>
      <c r="P182" s="132"/>
      <c r="Q182" s="167"/>
      <c r="S182" s="137"/>
      <c r="T182" s="140"/>
      <c r="U182" s="137"/>
      <c r="V182" s="137"/>
      <c r="W182" s="140"/>
      <c r="X182" s="137"/>
      <c r="AP182" s="198"/>
      <c r="BG182" s="165"/>
      <c r="BH182" s="170"/>
      <c r="BI182" s="170"/>
      <c r="BJ182" s="185"/>
      <c r="BK182" s="170"/>
      <c r="BL182" s="170"/>
      <c r="BM182" s="185"/>
      <c r="BN182" s="170"/>
      <c r="BO182" s="200"/>
      <c r="BP182" s="201"/>
      <c r="BQ182" s="201"/>
      <c r="BR182" s="202"/>
      <c r="BS182" s="201"/>
      <c r="BT182" s="201"/>
      <c r="BU182" s="202"/>
      <c r="BV182" s="201"/>
      <c r="BW182" s="167"/>
      <c r="BX182" s="132" t="s">
        <v>161</v>
      </c>
      <c r="BY182" s="132"/>
      <c r="BZ182" s="133"/>
      <c r="CA182" s="132"/>
      <c r="CB182" s="132"/>
      <c r="CC182" s="133"/>
      <c r="CD182" s="132"/>
      <c r="CE182" s="121"/>
      <c r="CF182" s="96"/>
      <c r="CG182" s="96"/>
      <c r="CH182" s="96"/>
      <c r="CI182" s="96"/>
      <c r="CJ182" s="96"/>
      <c r="CK182" s="96"/>
      <c r="CL182" s="167"/>
      <c r="CM182" s="220"/>
    </row>
    <row r="183" spans="1:91" ht="12" customHeight="1">
      <c r="A183" s="235">
        <v>32</v>
      </c>
      <c r="B183" s="299" t="str">
        <f>IF(OR(Q177="",Q181=""),"",IF(Q177&gt;Q181,J181,J177))</f>
        <v>TRAMEAUX Christine</v>
      </c>
      <c r="C183" s="299"/>
      <c r="D183" s="299"/>
      <c r="E183" s="299"/>
      <c r="F183" s="299"/>
      <c r="G183" s="299"/>
      <c r="H183" s="299"/>
      <c r="I183" s="299"/>
      <c r="S183" s="137"/>
      <c r="T183" s="140"/>
      <c r="U183" s="137"/>
      <c r="V183" s="137"/>
      <c r="W183" s="140"/>
      <c r="X183" s="137"/>
      <c r="AP183" s="198"/>
      <c r="AQ183" s="206"/>
      <c r="AR183" s="189"/>
      <c r="AS183" s="211"/>
      <c r="AT183" s="211"/>
      <c r="AU183" s="211"/>
      <c r="AV183" s="211"/>
      <c r="AW183" s="211"/>
      <c r="AX183" s="170"/>
      <c r="AY183" s="206"/>
      <c r="AZ183" s="189"/>
      <c r="BA183" s="189"/>
      <c r="BB183" s="190"/>
      <c r="BC183" s="189"/>
      <c r="BD183" s="189"/>
      <c r="BE183" s="190"/>
      <c r="BF183" s="165"/>
      <c r="BG183" s="170"/>
      <c r="BH183" s="170"/>
      <c r="BI183" s="170"/>
      <c r="BJ183" s="185"/>
      <c r="BK183" s="170"/>
      <c r="BL183" s="170"/>
      <c r="BM183" s="185"/>
      <c r="BN183" s="170"/>
      <c r="BO183" s="200"/>
      <c r="BP183" s="201"/>
      <c r="BQ183" s="201"/>
      <c r="BR183" s="202"/>
      <c r="BS183" s="201"/>
      <c r="BT183" s="201"/>
      <c r="BU183" s="202"/>
      <c r="BV183" s="201"/>
      <c r="BW183" s="139"/>
      <c r="BX183" s="90"/>
      <c r="BY183" s="90"/>
      <c r="BZ183" s="87"/>
      <c r="CA183" s="90"/>
      <c r="CB183" s="90"/>
      <c r="CC183" s="87"/>
      <c r="CD183" s="167"/>
      <c r="CE183" s="299" t="str">
        <f>IF(CE179="","",IF(CE179=BX177,BX181,BX177))</f>
        <v>DEFOSSEZ-CARME David</v>
      </c>
      <c r="CF183" s="299"/>
      <c r="CG183" s="299"/>
      <c r="CH183" s="299"/>
      <c r="CI183" s="299"/>
      <c r="CJ183" s="299"/>
      <c r="CK183" s="299"/>
      <c r="CL183" s="299"/>
      <c r="CM183" s="89">
        <v>16</v>
      </c>
    </row>
    <row r="184" spans="1:91">
      <c r="B184" s="132" t="s">
        <v>161</v>
      </c>
      <c r="C184" s="132"/>
      <c r="D184" s="132"/>
      <c r="E184" s="132"/>
      <c r="F184" s="132"/>
      <c r="G184" s="132"/>
      <c r="H184" s="132"/>
      <c r="I184" s="201"/>
      <c r="O184" s="226"/>
      <c r="S184" s="137"/>
      <c r="T184" s="140"/>
      <c r="U184" s="137"/>
      <c r="V184" s="137"/>
      <c r="W184" s="140"/>
      <c r="X184" s="137"/>
      <c r="AP184" s="198"/>
      <c r="AQ184" s="206"/>
      <c r="AR184" s="189"/>
      <c r="AS184" s="165"/>
      <c r="AT184" s="212"/>
      <c r="AU184" s="165"/>
      <c r="AV184" s="165"/>
      <c r="AW184" s="212"/>
      <c r="AX184" s="170"/>
      <c r="AY184" s="165"/>
      <c r="AZ184" s="207"/>
      <c r="BA184" s="207"/>
      <c r="BB184" s="208"/>
      <c r="BC184" s="207"/>
      <c r="BD184" s="207"/>
      <c r="BE184" s="208"/>
      <c r="BF184" s="170"/>
      <c r="BG184" s="170"/>
      <c r="BH184" s="170"/>
      <c r="BI184" s="170"/>
      <c r="BJ184" s="185"/>
      <c r="BK184" s="170"/>
      <c r="BL184" s="170"/>
      <c r="BM184" s="185"/>
      <c r="BN184" s="170"/>
      <c r="BO184" s="170"/>
      <c r="BP184" s="170"/>
      <c r="BQ184" s="170"/>
      <c r="BR184" s="185"/>
      <c r="BS184" s="170"/>
      <c r="BT184" s="170"/>
      <c r="BU184" s="185"/>
      <c r="BV184" s="170"/>
      <c r="BW184" s="139"/>
      <c r="BX184" s="159"/>
      <c r="BY184" s="159"/>
      <c r="BZ184" s="160"/>
      <c r="CA184" s="159"/>
      <c r="CB184" s="159"/>
      <c r="CC184" s="160"/>
      <c r="CD184" s="96"/>
      <c r="CE184" s="167"/>
      <c r="CF184" s="132" t="s">
        <v>161</v>
      </c>
      <c r="CG184" s="132"/>
      <c r="CH184" s="132"/>
      <c r="CI184" s="132"/>
      <c r="CJ184" s="132"/>
      <c r="CK184" s="132"/>
      <c r="CL184" s="132"/>
      <c r="CM184" s="89"/>
    </row>
    <row r="185" spans="1:91">
      <c r="C185" s="98"/>
      <c r="G185" s="137"/>
      <c r="H185" s="140"/>
      <c r="I185" s="137"/>
      <c r="J185" s="137"/>
      <c r="K185" s="140"/>
      <c r="L185" s="137"/>
      <c r="O185" s="81"/>
      <c r="S185" s="137"/>
      <c r="T185" s="140"/>
      <c r="U185" s="137"/>
      <c r="V185" s="137"/>
      <c r="W185" s="140"/>
      <c r="X185" s="137"/>
    </row>
    <row r="186" spans="1:91">
      <c r="A186" s="81"/>
      <c r="C186" s="137"/>
      <c r="D186" s="140"/>
      <c r="E186" s="137"/>
      <c r="F186" s="137"/>
      <c r="G186" s="140"/>
      <c r="H186" s="137"/>
      <c r="L186" s="137"/>
      <c r="O186" s="81"/>
      <c r="S186" s="137"/>
      <c r="T186" s="140"/>
      <c r="U186" s="137"/>
      <c r="V186" s="137"/>
      <c r="W186" s="140"/>
      <c r="X186" s="137"/>
    </row>
    <row r="187" spans="1:91">
      <c r="A187" s="81"/>
      <c r="C187" s="137"/>
      <c r="D187" s="140"/>
      <c r="E187" s="137"/>
      <c r="F187" s="137"/>
      <c r="G187" s="140"/>
      <c r="H187" s="137"/>
      <c r="L187" s="137"/>
      <c r="O187" s="81"/>
      <c r="Q187" s="148"/>
      <c r="S187" s="137"/>
      <c r="T187" s="140"/>
      <c r="U187" s="137"/>
      <c r="V187" s="137"/>
      <c r="W187" s="140"/>
      <c r="X187" s="137"/>
    </row>
    <row r="188" spans="1:91">
      <c r="A188" s="148"/>
      <c r="C188" s="137"/>
      <c r="D188" s="140"/>
      <c r="E188" s="137"/>
      <c r="F188" s="137"/>
      <c r="G188" s="140"/>
      <c r="H188" s="137"/>
      <c r="L188" s="137"/>
      <c r="O188" s="81"/>
      <c r="Q188" s="148"/>
      <c r="S188" s="137"/>
      <c r="T188" s="140"/>
      <c r="U188" s="137"/>
      <c r="V188" s="137"/>
      <c r="W188" s="140"/>
      <c r="X188" s="137"/>
    </row>
    <row r="189" spans="1:91">
      <c r="A189" s="81"/>
      <c r="C189" s="98"/>
      <c r="E189" s="148"/>
      <c r="G189" s="137"/>
      <c r="H189" s="140"/>
      <c r="I189" s="137"/>
      <c r="J189" s="137"/>
      <c r="K189" s="140"/>
      <c r="L189" s="137"/>
      <c r="O189" s="81"/>
      <c r="Q189" s="148"/>
      <c r="S189" s="137"/>
      <c r="T189" s="140"/>
      <c r="U189" s="137"/>
      <c r="V189" s="137"/>
      <c r="W189" s="140"/>
      <c r="X189" s="137"/>
    </row>
    <row r="190" spans="1:91">
      <c r="A190" s="81"/>
      <c r="D190" s="98"/>
      <c r="G190" s="98"/>
      <c r="Q190" s="148"/>
      <c r="S190" s="137"/>
      <c r="T190" s="140"/>
      <c r="U190" s="137"/>
      <c r="V190" s="137"/>
      <c r="W190" s="140"/>
      <c r="X190" s="137"/>
    </row>
    <row r="191" spans="1:91">
      <c r="A191" s="81"/>
      <c r="D191" s="98"/>
      <c r="G191" s="98"/>
      <c r="Q191" s="148"/>
      <c r="S191" s="137"/>
      <c r="T191" s="140"/>
      <c r="U191" s="137"/>
      <c r="V191" s="137"/>
      <c r="W191" s="140"/>
      <c r="X191" s="137"/>
    </row>
    <row r="192" spans="1:91">
      <c r="A192" s="81"/>
      <c r="D192" s="98"/>
      <c r="G192" s="98"/>
      <c r="Q192" s="148"/>
      <c r="S192" s="137"/>
      <c r="T192" s="140"/>
      <c r="U192" s="137"/>
      <c r="V192" s="137"/>
      <c r="W192" s="140"/>
      <c r="X192" s="137"/>
    </row>
    <row r="193" spans="1:17">
      <c r="A193" s="81"/>
      <c r="D193" s="98"/>
      <c r="G193" s="98"/>
      <c r="Q193" s="148"/>
    </row>
    <row r="194" spans="1:17">
      <c r="A194" s="81"/>
      <c r="D194" s="98"/>
      <c r="G194" s="98"/>
      <c r="Q194" s="148"/>
    </row>
    <row r="195" spans="1:17">
      <c r="A195" s="81"/>
      <c r="D195" s="98"/>
      <c r="G195" s="98"/>
      <c r="Q195" s="148"/>
    </row>
    <row r="196" spans="1:17">
      <c r="A196" s="81"/>
      <c r="D196" s="98"/>
      <c r="G196" s="98"/>
      <c r="Q196" s="148"/>
    </row>
  </sheetData>
  <mergeCells count="250">
    <mergeCell ref="BP164:BV164"/>
    <mergeCell ref="J166:P166"/>
    <mergeCell ref="BX166:CD166"/>
    <mergeCell ref="J181:P181"/>
    <mergeCell ref="BX181:CD181"/>
    <mergeCell ref="B183:I183"/>
    <mergeCell ref="CE183:CL183"/>
    <mergeCell ref="B174:I174"/>
    <mergeCell ref="R174:X174"/>
    <mergeCell ref="BP174:BV174"/>
    <mergeCell ref="CE174:CL174"/>
    <mergeCell ref="S176:X181"/>
    <mergeCell ref="BP176:BU181"/>
    <mergeCell ref="J177:P177"/>
    <mergeCell ref="BX177:CD177"/>
    <mergeCell ref="B179:I179"/>
    <mergeCell ref="CE179:CL179"/>
    <mergeCell ref="J154:P154"/>
    <mergeCell ref="BX154:CD154"/>
    <mergeCell ref="B156:I156"/>
    <mergeCell ref="CE156:CL156"/>
    <mergeCell ref="J158:P158"/>
    <mergeCell ref="BX158:CD158"/>
    <mergeCell ref="CE149:CL149"/>
    <mergeCell ref="S151:X158"/>
    <mergeCell ref="Z151:AF151"/>
    <mergeCell ref="BH151:BN151"/>
    <mergeCell ref="BP151:BU158"/>
    <mergeCell ref="AA153:AF174"/>
    <mergeCell ref="BH153:BM174"/>
    <mergeCell ref="R168:X168"/>
    <mergeCell ref="BP168:BV168"/>
    <mergeCell ref="B169:I169"/>
    <mergeCell ref="CE169:CL169"/>
    <mergeCell ref="R170:X170"/>
    <mergeCell ref="BP170:BV170"/>
    <mergeCell ref="J172:P172"/>
    <mergeCell ref="BX172:CD172"/>
    <mergeCell ref="B160:I160"/>
    <mergeCell ref="CE160:CL160"/>
    <mergeCell ref="R164:X164"/>
    <mergeCell ref="Z147:AF147"/>
    <mergeCell ref="BH147:BN147"/>
    <mergeCell ref="BH148:BN148"/>
    <mergeCell ref="B149:I149"/>
    <mergeCell ref="R149:X149"/>
    <mergeCell ref="BP149:BV149"/>
    <mergeCell ref="Z141:AF141"/>
    <mergeCell ref="BH141:BN141"/>
    <mergeCell ref="R143:X143"/>
    <mergeCell ref="BP143:BV143"/>
    <mergeCell ref="Z145:AF145"/>
    <mergeCell ref="BH145:BN145"/>
    <mergeCell ref="B140:I140"/>
    <mergeCell ref="CE140:CL140"/>
    <mergeCell ref="Z133:AF133"/>
    <mergeCell ref="BH133:BN133"/>
    <mergeCell ref="J134:P134"/>
    <mergeCell ref="BX134:CD134"/>
    <mergeCell ref="Z135:AF135"/>
    <mergeCell ref="BH135:BN135"/>
    <mergeCell ref="J146:P146"/>
    <mergeCell ref="BX146:CD146"/>
    <mergeCell ref="B127:I127"/>
    <mergeCell ref="CE127:CL127"/>
    <mergeCell ref="Z129:AF129"/>
    <mergeCell ref="BH129:BN129"/>
    <mergeCell ref="R131:X131"/>
    <mergeCell ref="BP131:BV131"/>
    <mergeCell ref="J121:P121"/>
    <mergeCell ref="S121:X125"/>
    <mergeCell ref="BP121:BU125"/>
    <mergeCell ref="BX121:CD121"/>
    <mergeCell ref="B123:I123"/>
    <mergeCell ref="CE123:CL123"/>
    <mergeCell ref="J125:P125"/>
    <mergeCell ref="BX125:CD125"/>
    <mergeCell ref="J117:P117"/>
    <mergeCell ref="BX117:CD117"/>
    <mergeCell ref="B119:I119"/>
    <mergeCell ref="R119:X119"/>
    <mergeCell ref="BP119:BV119"/>
    <mergeCell ref="CE119:CL119"/>
    <mergeCell ref="R113:X113"/>
    <mergeCell ref="BP113:BV113"/>
    <mergeCell ref="B114:I114"/>
    <mergeCell ref="CE114:CL114"/>
    <mergeCell ref="R115:X115"/>
    <mergeCell ref="BP115:BV115"/>
    <mergeCell ref="B107:I107"/>
    <mergeCell ref="CE107:CL107"/>
    <mergeCell ref="R109:X109"/>
    <mergeCell ref="BP109:BV109"/>
    <mergeCell ref="J111:P111"/>
    <mergeCell ref="BX111:CD111"/>
    <mergeCell ref="J101:P101"/>
    <mergeCell ref="BX101:CD101"/>
    <mergeCell ref="B103:I103"/>
    <mergeCell ref="CE103:CL103"/>
    <mergeCell ref="J105:P105"/>
    <mergeCell ref="BX105:CD105"/>
    <mergeCell ref="AR87:AX87"/>
    <mergeCell ref="S88:X105"/>
    <mergeCell ref="AQ88:AX88"/>
    <mergeCell ref="BP88:BU105"/>
    <mergeCell ref="AH89:AN89"/>
    <mergeCell ref="AZ89:BF89"/>
    <mergeCell ref="AR91:AX91"/>
    <mergeCell ref="Z92:AF92"/>
    <mergeCell ref="AQ92:AX92"/>
    <mergeCell ref="BH92:BN92"/>
    <mergeCell ref="AR93:AX93"/>
    <mergeCell ref="AA94:AF119"/>
    <mergeCell ref="AP94:AX94"/>
    <mergeCell ref="BH94:BM119"/>
    <mergeCell ref="AH95:AN95"/>
    <mergeCell ref="AZ95:BF95"/>
    <mergeCell ref="AI97:AO151"/>
    <mergeCell ref="AR97:AX97"/>
    <mergeCell ref="AZ97:BE151"/>
    <mergeCell ref="AQ98:AX98"/>
    <mergeCell ref="R137:X137"/>
    <mergeCell ref="BP137:BV137"/>
    <mergeCell ref="Z139:AF139"/>
    <mergeCell ref="BH139:BN139"/>
    <mergeCell ref="AH83:AN83"/>
    <mergeCell ref="AZ83:BF83"/>
    <mergeCell ref="AR85:AX85"/>
    <mergeCell ref="R86:X86"/>
    <mergeCell ref="AQ86:AX86"/>
    <mergeCell ref="BP86:BV86"/>
    <mergeCell ref="AR79:AX79"/>
    <mergeCell ref="Z80:AF80"/>
    <mergeCell ref="AQ80:AX80"/>
    <mergeCell ref="BH80:BN80"/>
    <mergeCell ref="AR81:AX81"/>
    <mergeCell ref="AQ82:AX82"/>
    <mergeCell ref="AR75:AX75"/>
    <mergeCell ref="AQ76:AX76"/>
    <mergeCell ref="AH77:AN77"/>
    <mergeCell ref="AZ77:BF77"/>
    <mergeCell ref="B78:I78"/>
    <mergeCell ref="CE78:CL78"/>
    <mergeCell ref="AH71:AN71"/>
    <mergeCell ref="AZ71:BF71"/>
    <mergeCell ref="AR73:AX73"/>
    <mergeCell ref="J74:P74"/>
    <mergeCell ref="AQ74:AX74"/>
    <mergeCell ref="BX74:CD74"/>
    <mergeCell ref="AR67:AX67"/>
    <mergeCell ref="Z68:AF68"/>
    <mergeCell ref="AQ68:AX68"/>
    <mergeCell ref="BH68:BN68"/>
    <mergeCell ref="AR69:AX69"/>
    <mergeCell ref="AQ70:AX70"/>
    <mergeCell ref="R62:X62"/>
    <mergeCell ref="AQ62:AX62"/>
    <mergeCell ref="BP62:BV62"/>
    <mergeCell ref="AR63:AX63"/>
    <mergeCell ref="AQ64:AX64"/>
    <mergeCell ref="AH65:AN65"/>
    <mergeCell ref="AZ65:BF65"/>
    <mergeCell ref="AR57:AX57"/>
    <mergeCell ref="AQ58:AX58"/>
    <mergeCell ref="AH59:AN59"/>
    <mergeCell ref="AZ59:BF59"/>
    <mergeCell ref="AR61:AX61"/>
    <mergeCell ref="AR51:AX51"/>
    <mergeCell ref="AQ52:AX52"/>
    <mergeCell ref="AH53:AN53"/>
    <mergeCell ref="AZ53:BF53"/>
    <mergeCell ref="AR55:AX55"/>
    <mergeCell ref="Z56:AF56"/>
    <mergeCell ref="AQ56:AX56"/>
    <mergeCell ref="AH47:AN47"/>
    <mergeCell ref="AZ47:BF47"/>
    <mergeCell ref="AR49:AX49"/>
    <mergeCell ref="B50:I50"/>
    <mergeCell ref="AQ50:AX50"/>
    <mergeCell ref="CE50:CL50"/>
    <mergeCell ref="AR43:AX43"/>
    <mergeCell ref="Z44:AF44"/>
    <mergeCell ref="AQ44:AX44"/>
    <mergeCell ref="BH44:BN44"/>
    <mergeCell ref="AR45:AX45"/>
    <mergeCell ref="AQ46:AX46"/>
    <mergeCell ref="BH56:BN56"/>
    <mergeCell ref="R38:X38"/>
    <mergeCell ref="AQ38:AX38"/>
    <mergeCell ref="BP38:BV38"/>
    <mergeCell ref="AR39:AX39"/>
    <mergeCell ref="AQ40:AX40"/>
    <mergeCell ref="AH41:AN41"/>
    <mergeCell ref="AZ41:BF41"/>
    <mergeCell ref="BH32:BN32"/>
    <mergeCell ref="AR33:AX33"/>
    <mergeCell ref="AQ34:AX34"/>
    <mergeCell ref="AH35:AN35"/>
    <mergeCell ref="AZ35:BF35"/>
    <mergeCell ref="AR37:AX37"/>
    <mergeCell ref="AR27:AX27"/>
    <mergeCell ref="AQ28:AX28"/>
    <mergeCell ref="AH29:AN29"/>
    <mergeCell ref="AZ29:BF29"/>
    <mergeCell ref="AR31:AX31"/>
    <mergeCell ref="Z32:AF32"/>
    <mergeCell ref="AQ32:AX32"/>
    <mergeCell ref="AH23:AN23"/>
    <mergeCell ref="AZ23:BF23"/>
    <mergeCell ref="AR25:AX25"/>
    <mergeCell ref="J26:P26"/>
    <mergeCell ref="AQ26:AX26"/>
    <mergeCell ref="BX26:CD26"/>
    <mergeCell ref="AR19:AX19"/>
    <mergeCell ref="Z20:AF20"/>
    <mergeCell ref="AP20:AX20"/>
    <mergeCell ref="BH20:BN20"/>
    <mergeCell ref="AR21:AX21"/>
    <mergeCell ref="AQ22:AX22"/>
    <mergeCell ref="AR15:AX15"/>
    <mergeCell ref="AP16:AX16"/>
    <mergeCell ref="AH17:AN17"/>
    <mergeCell ref="AZ17:BF17"/>
    <mergeCell ref="AH18:AO18"/>
    <mergeCell ref="AH11:AN11"/>
    <mergeCell ref="AZ11:BF11"/>
    <mergeCell ref="AH12:AN12"/>
    <mergeCell ref="AR13:AX13"/>
    <mergeCell ref="R14:X14"/>
    <mergeCell ref="AP14:AX14"/>
    <mergeCell ref="AR7:AX7"/>
    <mergeCell ref="Z8:AF8"/>
    <mergeCell ref="AQ8:AX8"/>
    <mergeCell ref="BH8:BN8"/>
    <mergeCell ref="AR9:AX9"/>
    <mergeCell ref="AP10:AX10"/>
    <mergeCell ref="CF1:CM1"/>
    <mergeCell ref="AR3:AX3"/>
    <mergeCell ref="AP4:AX4"/>
    <mergeCell ref="AH5:AN5"/>
    <mergeCell ref="AZ5:BF5"/>
    <mergeCell ref="AH6:AO6"/>
    <mergeCell ref="AY6:BF6"/>
    <mergeCell ref="AH1:AO1"/>
    <mergeCell ref="AP1:AX1"/>
    <mergeCell ref="AY1:BF1"/>
    <mergeCell ref="BG1:BN1"/>
    <mergeCell ref="BO1:BV1"/>
    <mergeCell ref="BW1:CD1"/>
    <mergeCell ref="BP14:BV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opLeftCell="A13" workbookViewId="0">
      <selection activeCell="H24" sqref="H24"/>
    </sheetView>
  </sheetViews>
  <sheetFormatPr baseColWidth="10" defaultRowHeight="15"/>
  <cols>
    <col min="1" max="1" width="10.7109375" style="237" customWidth="1"/>
    <col min="2" max="2" width="30.7109375" style="237" customWidth="1"/>
    <col min="3" max="3" width="11.42578125" style="236"/>
    <col min="4" max="4" width="20.7109375" customWidth="1"/>
  </cols>
  <sheetData>
    <row r="1" spans="1:4" ht="23.25">
      <c r="A1" s="332" t="s">
        <v>172</v>
      </c>
      <c r="B1" s="332"/>
      <c r="C1" s="332"/>
    </row>
    <row r="3" spans="1:4" ht="25.5">
      <c r="A3" s="238" t="s">
        <v>162</v>
      </c>
      <c r="B3" s="238" t="s">
        <v>163</v>
      </c>
      <c r="C3" s="239" t="s">
        <v>164</v>
      </c>
    </row>
    <row r="4" spans="1:4" ht="15.75">
      <c r="A4" s="238">
        <v>1</v>
      </c>
      <c r="B4" s="240" t="str">
        <f>[1]Tableau32J!CE50</f>
        <v>SCHLOEDER Jean-Rémi</v>
      </c>
      <c r="C4" s="241">
        <v>100</v>
      </c>
      <c r="D4" s="242" t="s">
        <v>165</v>
      </c>
    </row>
    <row r="5" spans="1:4" ht="15.75">
      <c r="A5" s="238">
        <v>2</v>
      </c>
      <c r="B5" s="240" t="str">
        <f>[1]Tableau32J!CE78</f>
        <v>CHOMEL Yvan</v>
      </c>
      <c r="C5" s="241">
        <v>80</v>
      </c>
      <c r="D5" s="242" t="s">
        <v>166</v>
      </c>
    </row>
    <row r="6" spans="1:4" ht="15.75">
      <c r="A6" s="238">
        <v>3</v>
      </c>
      <c r="B6" s="240" t="str">
        <f>[1]Tableau32J!CE103</f>
        <v>MOR Raphaël</v>
      </c>
      <c r="C6" s="241">
        <v>65</v>
      </c>
      <c r="D6" s="242" t="s">
        <v>167</v>
      </c>
    </row>
    <row r="7" spans="1:4" ht="15.75">
      <c r="A7" s="238">
        <v>4</v>
      </c>
      <c r="B7" s="240" t="str">
        <f>[1]Tableau32J!CE107</f>
        <v>MOR Christophe</v>
      </c>
      <c r="C7" s="241">
        <v>55</v>
      </c>
    </row>
    <row r="8" spans="1:4" ht="15.75">
      <c r="A8" s="238">
        <v>5</v>
      </c>
      <c r="B8" s="240" t="str">
        <f>[1]Tableau32J!CE114</f>
        <v>NICOLLET Sébastien</v>
      </c>
      <c r="C8" s="241">
        <v>45</v>
      </c>
    </row>
    <row r="9" spans="1:4" ht="15.75">
      <c r="A9" s="238">
        <v>6</v>
      </c>
      <c r="B9" s="240" t="str">
        <f>[1]Tableau32J!CE119</f>
        <v>PLADA BILLAR Tomas</v>
      </c>
      <c r="C9" s="241">
        <v>40</v>
      </c>
    </row>
    <row r="10" spans="1:4" ht="15.75">
      <c r="A10" s="238">
        <v>7</v>
      </c>
      <c r="B10" s="240" t="str">
        <f>[1]Tableau32J!CE123</f>
        <v>MULOT André</v>
      </c>
      <c r="C10" s="241">
        <v>37</v>
      </c>
    </row>
    <row r="11" spans="1:4" ht="15.75">
      <c r="A11" s="238">
        <v>8</v>
      </c>
      <c r="B11" s="240" t="str">
        <f>[1]Tableau32J!CE127</f>
        <v>BONARDAU Thierry</v>
      </c>
      <c r="C11" s="241">
        <v>35</v>
      </c>
    </row>
    <row r="12" spans="1:4" ht="15.75">
      <c r="A12" s="238">
        <v>9</v>
      </c>
      <c r="B12" s="240" t="str">
        <f>[1]Tableau32J!CE140</f>
        <v>ETELLIN Bertrand</v>
      </c>
      <c r="C12" s="241">
        <v>33</v>
      </c>
    </row>
    <row r="13" spans="1:4" ht="15.75">
      <c r="A13" s="238">
        <v>10</v>
      </c>
      <c r="B13" s="240" t="str">
        <f>[1]Tableau32J!CE149</f>
        <v>MENARD Etienne</v>
      </c>
      <c r="C13" s="241">
        <v>32</v>
      </c>
    </row>
    <row r="14" spans="1:4" ht="15.75">
      <c r="A14" s="238">
        <v>11</v>
      </c>
      <c r="B14" s="240" t="str">
        <f>[1]Tableau32J!CE156</f>
        <v>DARDEL Bruno</v>
      </c>
      <c r="C14" s="241">
        <v>31</v>
      </c>
    </row>
    <row r="15" spans="1:4" ht="15.75">
      <c r="A15" s="238">
        <v>12</v>
      </c>
      <c r="B15" s="240" t="str">
        <f>[1]Tableau32J!CE160</f>
        <v>COMYN Jean-Christophe</v>
      </c>
      <c r="C15" s="241">
        <v>30</v>
      </c>
    </row>
    <row r="16" spans="1:4" ht="15.75">
      <c r="A16" s="238">
        <v>13</v>
      </c>
      <c r="B16" s="240" t="str">
        <f>[1]Tableau32J!CE169</f>
        <v>COUVREUR Jean-Paul</v>
      </c>
      <c r="C16" s="241">
        <v>29</v>
      </c>
    </row>
    <row r="17" spans="1:4" ht="15.75">
      <c r="A17" s="238">
        <v>14</v>
      </c>
      <c r="B17" s="240" t="str">
        <f>[1]Tableau32J!CE174</f>
        <v>FUNTEN Pascal</v>
      </c>
      <c r="C17" s="241">
        <v>28</v>
      </c>
    </row>
    <row r="18" spans="1:4" ht="15.75">
      <c r="A18" s="238">
        <v>15</v>
      </c>
      <c r="B18" s="240" t="str">
        <f>[1]Tableau32J!CE179</f>
        <v>MALNUIT DIT CERRE Christian</v>
      </c>
      <c r="C18" s="241">
        <v>27</v>
      </c>
    </row>
    <row r="19" spans="1:4" ht="15.75">
      <c r="A19" s="238">
        <v>16</v>
      </c>
      <c r="B19" s="240" t="str">
        <f>[1]Tableau32J!CE183</f>
        <v>DEFOSSEZ-CARME David</v>
      </c>
      <c r="C19" s="241">
        <v>26</v>
      </c>
    </row>
    <row r="20" spans="1:4" ht="15.75">
      <c r="A20" s="238">
        <v>17</v>
      </c>
      <c r="B20" s="240" t="str">
        <f>[1]Tableau32J!B50</f>
        <v>MAURY-HOURS Benjamin</v>
      </c>
      <c r="C20" s="241">
        <v>23</v>
      </c>
    </row>
    <row r="21" spans="1:4" ht="15.75">
      <c r="A21" s="238">
        <v>18</v>
      </c>
      <c r="B21" s="240" t="str">
        <f>[1]Tableau32J!B78</f>
        <v>PERRUISSET Jérôme</v>
      </c>
      <c r="C21" s="241">
        <v>20</v>
      </c>
    </row>
    <row r="22" spans="1:4" ht="15.75">
      <c r="A22" s="238">
        <v>19</v>
      </c>
      <c r="B22" s="240" t="str">
        <f>[1]Tableau32J!B103</f>
        <v>DARVE Isabelle</v>
      </c>
      <c r="C22" s="241">
        <v>17</v>
      </c>
      <c r="D22" s="243" t="s">
        <v>168</v>
      </c>
    </row>
    <row r="23" spans="1:4" ht="15.75">
      <c r="A23" s="238">
        <v>20</v>
      </c>
      <c r="B23" s="240" t="str">
        <f>[1]Tableau32J!B107</f>
        <v>GERMANAZ Nadine</v>
      </c>
      <c r="C23" s="241">
        <v>15</v>
      </c>
      <c r="D23" s="243" t="s">
        <v>169</v>
      </c>
    </row>
    <row r="24" spans="1:4" ht="15.75">
      <c r="A24" s="238">
        <v>21</v>
      </c>
      <c r="B24" s="240" t="str">
        <f>[1]Tableau32J!B114</f>
        <v>BERNEL Jean-Marc</v>
      </c>
      <c r="C24" s="241">
        <v>13</v>
      </c>
      <c r="D24" s="237"/>
    </row>
    <row r="25" spans="1:4" ht="15.75">
      <c r="A25" s="238">
        <v>22</v>
      </c>
      <c r="B25" s="240" t="str">
        <f>[1]Tableau32J!B119</f>
        <v>BEOLET Sylvain</v>
      </c>
      <c r="C25" s="241">
        <v>12</v>
      </c>
      <c r="D25" s="237"/>
    </row>
    <row r="26" spans="1:4" ht="15.75">
      <c r="A26" s="238">
        <v>23</v>
      </c>
      <c r="B26" s="240" t="str">
        <f>[1]Tableau32J!B123</f>
        <v>RICHARD Sébastien</v>
      </c>
      <c r="C26" s="241">
        <v>11</v>
      </c>
      <c r="D26" s="237"/>
    </row>
    <row r="27" spans="1:4" ht="15.75">
      <c r="A27" s="238">
        <v>24</v>
      </c>
      <c r="B27" s="240" t="str">
        <f>[1]Tableau32J!B127</f>
        <v>MENARD Florent</v>
      </c>
      <c r="C27" s="241">
        <v>10</v>
      </c>
      <c r="D27" s="237"/>
    </row>
    <row r="28" spans="1:4" ht="15.75">
      <c r="A28" s="238">
        <v>25</v>
      </c>
      <c r="B28" s="240" t="str">
        <f>[1]Tableau32J!B140</f>
        <v>DEHONGHER Eric</v>
      </c>
      <c r="C28" s="244">
        <v>9</v>
      </c>
      <c r="D28" s="237"/>
    </row>
    <row r="29" spans="1:4" ht="15.75">
      <c r="A29" s="238">
        <v>26</v>
      </c>
      <c r="B29" s="240" t="str">
        <f>[1]Tableau32J!B149</f>
        <v>ABDESSADEK Faycal</v>
      </c>
      <c r="C29" s="244">
        <v>8</v>
      </c>
      <c r="D29" s="237"/>
    </row>
    <row r="30" spans="1:4" ht="15.75">
      <c r="A30" s="238">
        <v>27</v>
      </c>
      <c r="B30" s="240" t="str">
        <f>[1]Tableau32J!B156</f>
        <v>URAN Anne</v>
      </c>
      <c r="C30" s="244">
        <v>7</v>
      </c>
      <c r="D30" s="243" t="s">
        <v>170</v>
      </c>
    </row>
    <row r="31" spans="1:4" ht="15.75">
      <c r="A31" s="238">
        <v>28</v>
      </c>
      <c r="B31" s="240" t="str">
        <f>[1]Tableau32J!B160</f>
        <v>BEOLET Ophéline</v>
      </c>
      <c r="C31" s="244">
        <v>6</v>
      </c>
      <c r="D31" s="245" t="s">
        <v>171</v>
      </c>
    </row>
    <row r="32" spans="1:4" ht="15.75">
      <c r="A32" s="238">
        <v>29</v>
      </c>
      <c r="B32" s="240" t="str">
        <f>[1]Tableau32J!B169</f>
        <v>FLAMMIER Candice</v>
      </c>
      <c r="C32" s="244">
        <v>5</v>
      </c>
    </row>
    <row r="33" spans="1:3" ht="15.75">
      <c r="A33" s="238">
        <v>30</v>
      </c>
      <c r="B33" s="240" t="str">
        <f>[1]Tableau32J!B174</f>
        <v>CHRETIEN Jean-François</v>
      </c>
      <c r="C33" s="244">
        <v>4</v>
      </c>
    </row>
    <row r="34" spans="1:3" ht="15.75">
      <c r="A34" s="238">
        <v>31</v>
      </c>
      <c r="B34" s="240" t="str">
        <f>[1]Tableau32J!B179</f>
        <v>DUBOIS Françoise</v>
      </c>
      <c r="C34" s="244">
        <v>3</v>
      </c>
    </row>
    <row r="35" spans="1:3" ht="15.75">
      <c r="A35" s="238">
        <v>32</v>
      </c>
      <c r="B35" s="240" t="str">
        <f>[1]Tableau32J!B183</f>
        <v>TRAMEAUX Christine</v>
      </c>
      <c r="C35" s="244">
        <v>2</v>
      </c>
    </row>
    <row r="36" spans="1:3">
      <c r="A36"/>
      <c r="B36"/>
      <c r="C36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0"/>
  <sheetViews>
    <sheetView topLeftCell="A22" workbookViewId="0">
      <selection activeCell="P35" sqref="P35"/>
    </sheetView>
  </sheetViews>
  <sheetFormatPr baseColWidth="10" defaultRowHeight="15"/>
  <cols>
    <col min="1" max="1" width="30.7109375" customWidth="1"/>
    <col min="2" max="2" width="19.5703125" style="267" customWidth="1"/>
    <col min="11" max="11" width="0.7109375" customWidth="1"/>
    <col min="12" max="12" width="11.42578125" style="247"/>
  </cols>
  <sheetData>
    <row r="1" spans="1:12">
      <c r="A1" s="335" t="s">
        <v>173</v>
      </c>
      <c r="B1" s="335"/>
      <c r="C1" s="333" t="s">
        <v>174</v>
      </c>
      <c r="D1" s="334"/>
      <c r="E1" s="333" t="s">
        <v>175</v>
      </c>
      <c r="F1" s="334"/>
      <c r="G1" s="333" t="s">
        <v>176</v>
      </c>
      <c r="H1" s="334"/>
      <c r="I1" s="333" t="s">
        <v>177</v>
      </c>
      <c r="J1" s="334"/>
      <c r="K1" s="246"/>
      <c r="L1" s="339" t="s">
        <v>162</v>
      </c>
    </row>
    <row r="2" spans="1:12">
      <c r="A2" s="335"/>
      <c r="B2" s="335"/>
      <c r="C2" s="336" t="s">
        <v>178</v>
      </c>
      <c r="D2" s="336" t="s">
        <v>179</v>
      </c>
      <c r="E2" s="336" t="s">
        <v>178</v>
      </c>
      <c r="F2" s="336" t="s">
        <v>180</v>
      </c>
      <c r="G2" s="336" t="s">
        <v>181</v>
      </c>
      <c r="H2" s="336" t="s">
        <v>182</v>
      </c>
      <c r="I2" s="336" t="s">
        <v>181</v>
      </c>
      <c r="J2" s="336" t="s">
        <v>183</v>
      </c>
      <c r="K2" s="248"/>
      <c r="L2" s="339"/>
    </row>
    <row r="3" spans="1:12" ht="15.75">
      <c r="A3" s="339" t="s">
        <v>223</v>
      </c>
      <c r="B3" s="339"/>
      <c r="C3" s="336"/>
      <c r="D3" s="336"/>
      <c r="E3" s="336"/>
      <c r="F3" s="336"/>
      <c r="G3" s="336"/>
      <c r="H3" s="336"/>
      <c r="I3" s="336"/>
      <c r="J3" s="336"/>
      <c r="K3" s="249"/>
      <c r="L3" s="339"/>
    </row>
    <row r="4" spans="1:12" ht="2.1" customHeight="1">
      <c r="A4" s="251"/>
      <c r="B4" s="238"/>
      <c r="C4" s="252"/>
      <c r="D4" s="252"/>
      <c r="E4" s="252"/>
      <c r="F4" s="252"/>
      <c r="G4" s="252"/>
      <c r="H4" s="252"/>
      <c r="I4" s="252"/>
      <c r="J4" s="252"/>
      <c r="K4" s="249"/>
      <c r="L4" s="250"/>
    </row>
    <row r="5" spans="1:12" ht="15" customHeight="1">
      <c r="A5" s="253" t="s">
        <v>184</v>
      </c>
      <c r="B5" s="254" t="s">
        <v>185</v>
      </c>
      <c r="C5" s="255">
        <v>100</v>
      </c>
      <c r="D5" s="255">
        <f t="shared" ref="D5:D38" si="0">C5</f>
        <v>100</v>
      </c>
      <c r="E5" s="255">
        <v>80</v>
      </c>
      <c r="F5" s="255">
        <f t="shared" ref="F5:F38" si="1">D5+E5</f>
        <v>180</v>
      </c>
      <c r="G5" s="255"/>
      <c r="H5" s="255">
        <f>F5+G5</f>
        <v>180</v>
      </c>
      <c r="I5" s="255"/>
      <c r="J5" s="255">
        <f t="shared" ref="J5:J38" si="2">H5+I5</f>
        <v>180</v>
      </c>
      <c r="K5" s="255"/>
      <c r="L5" s="238">
        <v>1</v>
      </c>
    </row>
    <row r="6" spans="1:12" ht="15" customHeight="1">
      <c r="A6" s="253" t="s">
        <v>186</v>
      </c>
      <c r="B6" s="254" t="s">
        <v>91</v>
      </c>
      <c r="C6" s="255">
        <v>65</v>
      </c>
      <c r="D6" s="255">
        <f t="shared" si="0"/>
        <v>65</v>
      </c>
      <c r="E6" s="255">
        <v>55</v>
      </c>
      <c r="F6" s="255">
        <f t="shared" si="1"/>
        <v>120</v>
      </c>
      <c r="G6" s="255"/>
      <c r="H6" s="255">
        <f>F6+G6</f>
        <v>120</v>
      </c>
      <c r="I6" s="255"/>
      <c r="J6" s="255">
        <f t="shared" si="2"/>
        <v>120</v>
      </c>
      <c r="K6" s="255"/>
      <c r="L6" s="238">
        <v>2</v>
      </c>
    </row>
    <row r="7" spans="1:12" ht="15" customHeight="1">
      <c r="A7" s="253" t="s">
        <v>187</v>
      </c>
      <c r="B7" s="254" t="s">
        <v>91</v>
      </c>
      <c r="C7" s="255">
        <v>52</v>
      </c>
      <c r="D7" s="255">
        <f t="shared" si="0"/>
        <v>52</v>
      </c>
      <c r="E7" s="255">
        <v>65</v>
      </c>
      <c r="F7" s="255">
        <f t="shared" si="1"/>
        <v>117</v>
      </c>
      <c r="G7" s="255"/>
      <c r="H7" s="255">
        <f t="shared" ref="H7:H27" si="3">F7+G7</f>
        <v>117</v>
      </c>
      <c r="I7" s="255"/>
      <c r="J7" s="255">
        <f t="shared" si="2"/>
        <v>117</v>
      </c>
      <c r="K7" s="255"/>
      <c r="L7" s="238">
        <v>3</v>
      </c>
    </row>
    <row r="8" spans="1:12" ht="15" customHeight="1">
      <c r="A8" s="256" t="s">
        <v>188</v>
      </c>
      <c r="B8" s="257" t="s">
        <v>68</v>
      </c>
      <c r="C8" s="258"/>
      <c r="D8" s="255">
        <f t="shared" si="0"/>
        <v>0</v>
      </c>
      <c r="E8" s="255">
        <v>100</v>
      </c>
      <c r="F8" s="255">
        <f t="shared" si="1"/>
        <v>100</v>
      </c>
      <c r="G8" s="255"/>
      <c r="H8" s="255">
        <f t="shared" si="3"/>
        <v>100</v>
      </c>
      <c r="I8" s="255"/>
      <c r="J8" s="255">
        <f t="shared" si="2"/>
        <v>100</v>
      </c>
      <c r="K8" s="255"/>
      <c r="L8" s="238">
        <v>4</v>
      </c>
    </row>
    <row r="9" spans="1:12" ht="15" customHeight="1">
      <c r="A9" s="253" t="s">
        <v>189</v>
      </c>
      <c r="B9" s="254" t="s">
        <v>185</v>
      </c>
      <c r="C9" s="255">
        <v>80</v>
      </c>
      <c r="D9" s="255">
        <f t="shared" si="0"/>
        <v>80</v>
      </c>
      <c r="E9" s="258"/>
      <c r="F9" s="255">
        <f t="shared" si="1"/>
        <v>80</v>
      </c>
      <c r="G9" s="255"/>
      <c r="H9" s="255">
        <f t="shared" si="3"/>
        <v>80</v>
      </c>
      <c r="I9" s="255"/>
      <c r="J9" s="255">
        <f t="shared" si="2"/>
        <v>80</v>
      </c>
      <c r="K9" s="255"/>
      <c r="L9" s="238">
        <v>5</v>
      </c>
    </row>
    <row r="10" spans="1:12" ht="15" customHeight="1">
      <c r="A10" s="259" t="s">
        <v>190</v>
      </c>
      <c r="B10" s="260" t="s">
        <v>108</v>
      </c>
      <c r="C10" s="255">
        <v>42</v>
      </c>
      <c r="D10" s="255">
        <f t="shared" si="0"/>
        <v>42</v>
      </c>
      <c r="E10" s="255">
        <v>37</v>
      </c>
      <c r="F10" s="255">
        <f t="shared" si="1"/>
        <v>79</v>
      </c>
      <c r="G10" s="255"/>
      <c r="H10" s="255">
        <f t="shared" si="3"/>
        <v>79</v>
      </c>
      <c r="I10" s="255"/>
      <c r="J10" s="255">
        <f t="shared" si="2"/>
        <v>79</v>
      </c>
      <c r="K10" s="255"/>
      <c r="L10" s="238">
        <v>6</v>
      </c>
    </row>
    <row r="11" spans="1:12" ht="15" customHeight="1">
      <c r="A11" s="259" t="s">
        <v>191</v>
      </c>
      <c r="B11" s="260" t="s">
        <v>56</v>
      </c>
      <c r="C11" s="255">
        <v>28</v>
      </c>
      <c r="D11" s="255">
        <f t="shared" si="0"/>
        <v>28</v>
      </c>
      <c r="E11" s="255">
        <v>35</v>
      </c>
      <c r="F11" s="255">
        <f t="shared" si="1"/>
        <v>63</v>
      </c>
      <c r="G11" s="255"/>
      <c r="H11" s="255">
        <f t="shared" si="3"/>
        <v>63</v>
      </c>
      <c r="I11" s="255"/>
      <c r="J11" s="255">
        <f t="shared" si="2"/>
        <v>63</v>
      </c>
      <c r="K11" s="255"/>
      <c r="L11" s="238">
        <v>7</v>
      </c>
    </row>
    <row r="12" spans="1:12" ht="15" customHeight="1">
      <c r="A12" s="259" t="s">
        <v>192</v>
      </c>
      <c r="B12" s="260" t="s">
        <v>139</v>
      </c>
      <c r="C12" s="255">
        <v>23</v>
      </c>
      <c r="D12" s="255">
        <f t="shared" si="0"/>
        <v>23</v>
      </c>
      <c r="E12" s="255">
        <v>40</v>
      </c>
      <c r="F12" s="255">
        <f t="shared" si="1"/>
        <v>63</v>
      </c>
      <c r="G12" s="255"/>
      <c r="H12" s="255">
        <f t="shared" si="3"/>
        <v>63</v>
      </c>
      <c r="I12" s="255"/>
      <c r="J12" s="255">
        <f t="shared" si="2"/>
        <v>63</v>
      </c>
      <c r="K12" s="255"/>
      <c r="L12" s="238">
        <v>8</v>
      </c>
    </row>
    <row r="13" spans="1:12" ht="15" customHeight="1">
      <c r="A13" s="259" t="s">
        <v>193</v>
      </c>
      <c r="B13" s="260" t="s">
        <v>108</v>
      </c>
      <c r="C13" s="255">
        <v>37</v>
      </c>
      <c r="D13" s="255">
        <f t="shared" si="0"/>
        <v>37</v>
      </c>
      <c r="E13" s="255">
        <v>20</v>
      </c>
      <c r="F13" s="255">
        <f t="shared" si="1"/>
        <v>57</v>
      </c>
      <c r="G13" s="255"/>
      <c r="H13" s="255">
        <f t="shared" si="3"/>
        <v>57</v>
      </c>
      <c r="I13" s="255"/>
      <c r="J13" s="255">
        <f t="shared" si="2"/>
        <v>57</v>
      </c>
      <c r="K13" s="255"/>
      <c r="L13" s="238">
        <v>9</v>
      </c>
    </row>
    <row r="14" spans="1:12" ht="15" customHeight="1">
      <c r="A14" s="259" t="s">
        <v>194</v>
      </c>
      <c r="B14" s="260" t="s">
        <v>108</v>
      </c>
      <c r="C14" s="255">
        <v>25</v>
      </c>
      <c r="D14" s="255">
        <f t="shared" si="0"/>
        <v>25</v>
      </c>
      <c r="E14" s="255">
        <v>32</v>
      </c>
      <c r="F14" s="255">
        <f t="shared" si="1"/>
        <v>57</v>
      </c>
      <c r="G14" s="255"/>
      <c r="H14" s="255">
        <f t="shared" si="3"/>
        <v>57</v>
      </c>
      <c r="I14" s="255"/>
      <c r="J14" s="255">
        <f t="shared" si="2"/>
        <v>57</v>
      </c>
      <c r="K14" s="255"/>
      <c r="L14" s="238">
        <v>10</v>
      </c>
    </row>
    <row r="15" spans="1:12" ht="15" customHeight="1">
      <c r="A15" s="259" t="s">
        <v>195</v>
      </c>
      <c r="B15" s="260" t="s">
        <v>185</v>
      </c>
      <c r="C15" s="255">
        <v>17</v>
      </c>
      <c r="D15" s="255">
        <f t="shared" si="0"/>
        <v>17</v>
      </c>
      <c r="E15" s="255">
        <v>30</v>
      </c>
      <c r="F15" s="255">
        <f t="shared" si="1"/>
        <v>47</v>
      </c>
      <c r="G15" s="255"/>
      <c r="H15" s="255">
        <f t="shared" si="3"/>
        <v>47</v>
      </c>
      <c r="I15" s="255"/>
      <c r="J15" s="255">
        <f t="shared" si="2"/>
        <v>47</v>
      </c>
      <c r="K15" s="255"/>
      <c r="L15" s="238">
        <v>11</v>
      </c>
    </row>
    <row r="16" spans="1:12" ht="15" customHeight="1">
      <c r="A16" s="256" t="s">
        <v>196</v>
      </c>
      <c r="B16" s="254" t="s">
        <v>185</v>
      </c>
      <c r="C16" s="261"/>
      <c r="D16" s="255">
        <f t="shared" si="0"/>
        <v>0</v>
      </c>
      <c r="E16" s="255">
        <v>45</v>
      </c>
      <c r="F16" s="255">
        <f t="shared" si="1"/>
        <v>45</v>
      </c>
      <c r="G16" s="255"/>
      <c r="H16" s="255">
        <f t="shared" si="3"/>
        <v>45</v>
      </c>
      <c r="I16" s="255"/>
      <c r="J16" s="255">
        <f t="shared" si="2"/>
        <v>45</v>
      </c>
      <c r="K16" s="255"/>
      <c r="L16" s="238">
        <v>12</v>
      </c>
    </row>
    <row r="17" spans="1:12" ht="15" customHeight="1">
      <c r="A17" s="259" t="s">
        <v>197</v>
      </c>
      <c r="B17" s="260" t="s">
        <v>185</v>
      </c>
      <c r="C17" s="255">
        <v>13</v>
      </c>
      <c r="D17" s="255">
        <f t="shared" si="0"/>
        <v>13</v>
      </c>
      <c r="E17" s="255">
        <v>31</v>
      </c>
      <c r="F17" s="255">
        <f t="shared" si="1"/>
        <v>44</v>
      </c>
      <c r="G17" s="255"/>
      <c r="H17" s="255">
        <f t="shared" si="3"/>
        <v>44</v>
      </c>
      <c r="I17" s="255"/>
      <c r="J17" s="255">
        <f t="shared" si="2"/>
        <v>44</v>
      </c>
      <c r="K17" s="255"/>
      <c r="L17" s="238">
        <v>13</v>
      </c>
    </row>
    <row r="18" spans="1:12" ht="15" customHeight="1">
      <c r="A18" s="259" t="s">
        <v>198</v>
      </c>
      <c r="B18" s="260" t="s">
        <v>185</v>
      </c>
      <c r="C18" s="255">
        <v>11</v>
      </c>
      <c r="D18" s="255">
        <f t="shared" si="0"/>
        <v>11</v>
      </c>
      <c r="E18" s="255">
        <v>29</v>
      </c>
      <c r="F18" s="255">
        <f t="shared" si="1"/>
        <v>40</v>
      </c>
      <c r="G18" s="255"/>
      <c r="H18" s="255">
        <f t="shared" si="3"/>
        <v>40</v>
      </c>
      <c r="I18" s="255"/>
      <c r="J18" s="255">
        <f t="shared" si="2"/>
        <v>40</v>
      </c>
      <c r="K18" s="255"/>
      <c r="L18" s="238">
        <v>14</v>
      </c>
    </row>
    <row r="19" spans="1:12" ht="15" customHeight="1">
      <c r="A19" s="259" t="s">
        <v>199</v>
      </c>
      <c r="B19" s="260" t="s">
        <v>185</v>
      </c>
      <c r="C19" s="255">
        <v>24</v>
      </c>
      <c r="D19" s="255">
        <f t="shared" si="0"/>
        <v>24</v>
      </c>
      <c r="E19" s="255">
        <v>13</v>
      </c>
      <c r="F19" s="255">
        <f t="shared" si="1"/>
        <v>37</v>
      </c>
      <c r="G19" s="255"/>
      <c r="H19" s="255">
        <f t="shared" si="3"/>
        <v>37</v>
      </c>
      <c r="I19" s="255"/>
      <c r="J19" s="255">
        <f t="shared" si="2"/>
        <v>37</v>
      </c>
      <c r="K19" s="255"/>
      <c r="L19" s="238">
        <v>15</v>
      </c>
    </row>
    <row r="20" spans="1:12" ht="15" customHeight="1">
      <c r="A20" s="259" t="s">
        <v>200</v>
      </c>
      <c r="B20" s="260" t="s">
        <v>139</v>
      </c>
      <c r="C20" s="255">
        <v>9</v>
      </c>
      <c r="D20" s="255">
        <f t="shared" si="0"/>
        <v>9</v>
      </c>
      <c r="E20" s="255">
        <v>28</v>
      </c>
      <c r="F20" s="255">
        <f t="shared" si="1"/>
        <v>37</v>
      </c>
      <c r="G20" s="255"/>
      <c r="H20" s="255">
        <f t="shared" si="3"/>
        <v>37</v>
      </c>
      <c r="I20" s="255"/>
      <c r="J20" s="255">
        <f t="shared" si="2"/>
        <v>37</v>
      </c>
      <c r="K20" s="255"/>
      <c r="L20" s="238">
        <v>16</v>
      </c>
    </row>
    <row r="21" spans="1:12" ht="15" customHeight="1">
      <c r="A21" s="256" t="s">
        <v>201</v>
      </c>
      <c r="B21" s="254" t="s">
        <v>185</v>
      </c>
      <c r="C21" s="261"/>
      <c r="D21" s="255">
        <f t="shared" si="0"/>
        <v>0</v>
      </c>
      <c r="E21" s="255">
        <v>33</v>
      </c>
      <c r="F21" s="255">
        <f t="shared" si="1"/>
        <v>33</v>
      </c>
      <c r="G21" s="255"/>
      <c r="H21" s="255">
        <f t="shared" si="3"/>
        <v>33</v>
      </c>
      <c r="I21" s="255"/>
      <c r="J21" s="255">
        <f t="shared" si="2"/>
        <v>33</v>
      </c>
      <c r="K21" s="255"/>
      <c r="L21" s="238">
        <v>17</v>
      </c>
    </row>
    <row r="22" spans="1:12" ht="15" customHeight="1">
      <c r="A22" s="259" t="s">
        <v>202</v>
      </c>
      <c r="B22" s="260" t="s">
        <v>203</v>
      </c>
      <c r="C22" s="255">
        <v>32</v>
      </c>
      <c r="D22" s="255">
        <f t="shared" si="0"/>
        <v>32</v>
      </c>
      <c r="E22" s="258"/>
      <c r="F22" s="255">
        <f t="shared" si="1"/>
        <v>32</v>
      </c>
      <c r="G22" s="255"/>
      <c r="H22" s="255">
        <f t="shared" si="3"/>
        <v>32</v>
      </c>
      <c r="I22" s="255"/>
      <c r="J22" s="255">
        <f t="shared" si="2"/>
        <v>32</v>
      </c>
      <c r="K22" s="255"/>
      <c r="L22" s="238">
        <v>18</v>
      </c>
    </row>
    <row r="23" spans="1:12" ht="15" customHeight="1">
      <c r="A23" s="259" t="s">
        <v>204</v>
      </c>
      <c r="B23" s="260" t="s">
        <v>68</v>
      </c>
      <c r="C23" s="255">
        <v>22</v>
      </c>
      <c r="D23" s="255">
        <f t="shared" si="0"/>
        <v>22</v>
      </c>
      <c r="E23" s="255">
        <v>9</v>
      </c>
      <c r="F23" s="255">
        <f t="shared" si="1"/>
        <v>31</v>
      </c>
      <c r="G23" s="255"/>
      <c r="H23" s="255">
        <f t="shared" si="3"/>
        <v>31</v>
      </c>
      <c r="I23" s="255"/>
      <c r="J23" s="255">
        <f t="shared" si="2"/>
        <v>31</v>
      </c>
      <c r="K23" s="255"/>
      <c r="L23" s="238">
        <v>19</v>
      </c>
    </row>
    <row r="24" spans="1:12" ht="15" customHeight="1">
      <c r="A24" s="259" t="s">
        <v>205</v>
      </c>
      <c r="B24" s="260" t="s">
        <v>185</v>
      </c>
      <c r="C24" s="255">
        <v>3</v>
      </c>
      <c r="D24" s="255">
        <f t="shared" si="0"/>
        <v>3</v>
      </c>
      <c r="E24" s="255">
        <v>27</v>
      </c>
      <c r="F24" s="255">
        <f t="shared" si="1"/>
        <v>30</v>
      </c>
      <c r="G24" s="255"/>
      <c r="H24" s="255">
        <f t="shared" si="3"/>
        <v>30</v>
      </c>
      <c r="I24" s="255"/>
      <c r="J24" s="255">
        <f t="shared" si="2"/>
        <v>30</v>
      </c>
      <c r="K24" s="255"/>
      <c r="L24" s="238">
        <v>20</v>
      </c>
    </row>
    <row r="25" spans="1:12" ht="15" customHeight="1">
      <c r="A25" s="262" t="s">
        <v>206</v>
      </c>
      <c r="B25" s="29" t="s">
        <v>139</v>
      </c>
      <c r="C25" s="261"/>
      <c r="D25" s="255">
        <f t="shared" si="0"/>
        <v>0</v>
      </c>
      <c r="E25" s="255">
        <v>26</v>
      </c>
      <c r="F25" s="255">
        <f t="shared" si="1"/>
        <v>26</v>
      </c>
      <c r="G25" s="255"/>
      <c r="H25" s="255">
        <f t="shared" si="3"/>
        <v>26</v>
      </c>
      <c r="I25" s="255"/>
      <c r="J25" s="255">
        <f t="shared" si="2"/>
        <v>26</v>
      </c>
      <c r="K25" s="255"/>
      <c r="L25" s="238">
        <v>21</v>
      </c>
    </row>
    <row r="26" spans="1:12" ht="15" customHeight="1">
      <c r="A26" s="259" t="s">
        <v>207</v>
      </c>
      <c r="B26" s="260" t="s">
        <v>108</v>
      </c>
      <c r="C26" s="255">
        <v>7</v>
      </c>
      <c r="D26" s="255">
        <f t="shared" si="0"/>
        <v>7</v>
      </c>
      <c r="E26" s="255">
        <v>17</v>
      </c>
      <c r="F26" s="255">
        <f t="shared" si="1"/>
        <v>24</v>
      </c>
      <c r="G26" s="255"/>
      <c r="H26" s="255">
        <f t="shared" si="3"/>
        <v>24</v>
      </c>
      <c r="I26" s="255"/>
      <c r="J26" s="255">
        <f t="shared" si="2"/>
        <v>24</v>
      </c>
      <c r="K26" s="255"/>
      <c r="L26" s="238">
        <v>22</v>
      </c>
    </row>
    <row r="27" spans="1:12" ht="15" customHeight="1">
      <c r="A27" s="256" t="s">
        <v>208</v>
      </c>
      <c r="B27" s="257" t="s">
        <v>56</v>
      </c>
      <c r="C27" s="261"/>
      <c r="D27" s="255">
        <f t="shared" si="0"/>
        <v>0</v>
      </c>
      <c r="E27" s="255">
        <v>23</v>
      </c>
      <c r="F27" s="255">
        <f t="shared" si="1"/>
        <v>23</v>
      </c>
      <c r="G27" s="255"/>
      <c r="H27" s="255">
        <f t="shared" si="3"/>
        <v>23</v>
      </c>
      <c r="I27" s="255"/>
      <c r="J27" s="255">
        <f t="shared" si="2"/>
        <v>23</v>
      </c>
      <c r="K27" s="255"/>
      <c r="L27" s="238">
        <v>23</v>
      </c>
    </row>
    <row r="28" spans="1:12" ht="15" customHeight="1">
      <c r="A28" s="260" t="s">
        <v>209</v>
      </c>
      <c r="B28" s="260" t="s">
        <v>68</v>
      </c>
      <c r="C28" s="255">
        <v>6</v>
      </c>
      <c r="D28" s="255">
        <f t="shared" si="0"/>
        <v>6</v>
      </c>
      <c r="E28" s="255">
        <v>15</v>
      </c>
      <c r="F28" s="255">
        <f t="shared" si="1"/>
        <v>21</v>
      </c>
      <c r="G28" s="255"/>
      <c r="H28" s="255">
        <f>F28+G28</f>
        <v>21</v>
      </c>
      <c r="I28" s="255"/>
      <c r="J28" s="255">
        <f t="shared" si="2"/>
        <v>21</v>
      </c>
      <c r="K28" s="255"/>
      <c r="L28" s="238">
        <v>24</v>
      </c>
    </row>
    <row r="29" spans="1:12" ht="15" customHeight="1">
      <c r="A29" s="260" t="s">
        <v>210</v>
      </c>
      <c r="B29" s="260" t="s">
        <v>108</v>
      </c>
      <c r="C29" s="255">
        <v>15</v>
      </c>
      <c r="D29" s="255">
        <f t="shared" si="0"/>
        <v>15</v>
      </c>
      <c r="E29" s="255">
        <v>5</v>
      </c>
      <c r="F29" s="255">
        <f t="shared" si="1"/>
        <v>20</v>
      </c>
      <c r="G29" s="255"/>
      <c r="H29" s="255">
        <f t="shared" ref="H29:H38" si="4">F29+G29</f>
        <v>20</v>
      </c>
      <c r="I29" s="255"/>
      <c r="J29" s="255">
        <f t="shared" si="2"/>
        <v>20</v>
      </c>
      <c r="K29" s="255"/>
      <c r="L29" s="238">
        <v>25</v>
      </c>
    </row>
    <row r="30" spans="1:12" ht="15" customHeight="1">
      <c r="A30" s="260" t="s">
        <v>211</v>
      </c>
      <c r="B30" s="260" t="s">
        <v>108</v>
      </c>
      <c r="C30" s="255">
        <v>8</v>
      </c>
      <c r="D30" s="255">
        <f t="shared" si="0"/>
        <v>8</v>
      </c>
      <c r="E30" s="255">
        <v>10</v>
      </c>
      <c r="F30" s="255">
        <f t="shared" si="1"/>
        <v>18</v>
      </c>
      <c r="G30" s="255"/>
      <c r="H30" s="255">
        <f t="shared" si="4"/>
        <v>18</v>
      </c>
      <c r="I30" s="255"/>
      <c r="J30" s="255">
        <f t="shared" si="2"/>
        <v>18</v>
      </c>
      <c r="K30" s="255"/>
      <c r="L30" s="238">
        <v>26</v>
      </c>
    </row>
    <row r="31" spans="1:12" ht="15" customHeight="1">
      <c r="A31" s="260" t="s">
        <v>212</v>
      </c>
      <c r="B31" s="260" t="s">
        <v>68</v>
      </c>
      <c r="C31" s="255">
        <v>5</v>
      </c>
      <c r="D31" s="255">
        <f t="shared" si="0"/>
        <v>5</v>
      </c>
      <c r="E31" s="255">
        <v>12</v>
      </c>
      <c r="F31" s="255">
        <f t="shared" si="1"/>
        <v>17</v>
      </c>
      <c r="G31" s="255"/>
      <c r="H31" s="255">
        <f t="shared" si="4"/>
        <v>17</v>
      </c>
      <c r="I31" s="255"/>
      <c r="J31" s="255">
        <f t="shared" si="2"/>
        <v>17</v>
      </c>
      <c r="K31" s="255"/>
      <c r="L31" s="238">
        <v>27</v>
      </c>
    </row>
    <row r="32" spans="1:12" ht="15" customHeight="1">
      <c r="A32" s="263" t="s">
        <v>213</v>
      </c>
      <c r="B32" s="29" t="s">
        <v>108</v>
      </c>
      <c r="C32" s="261"/>
      <c r="D32" s="255">
        <f t="shared" si="0"/>
        <v>0</v>
      </c>
      <c r="E32" s="255">
        <v>11</v>
      </c>
      <c r="F32" s="255">
        <f t="shared" si="1"/>
        <v>11</v>
      </c>
      <c r="G32" s="255"/>
      <c r="H32" s="255">
        <f t="shared" si="4"/>
        <v>11</v>
      </c>
      <c r="I32" s="255"/>
      <c r="J32" s="255">
        <f t="shared" si="2"/>
        <v>11</v>
      </c>
      <c r="K32" s="255"/>
      <c r="L32" s="238">
        <v>28</v>
      </c>
    </row>
    <row r="33" spans="1:12" ht="15" customHeight="1">
      <c r="A33" s="260" t="s">
        <v>214</v>
      </c>
      <c r="B33" s="260" t="s">
        <v>203</v>
      </c>
      <c r="C33" s="255">
        <v>4</v>
      </c>
      <c r="D33" s="255">
        <f t="shared" si="0"/>
        <v>4</v>
      </c>
      <c r="E33" s="255">
        <v>4</v>
      </c>
      <c r="F33" s="255">
        <f t="shared" si="1"/>
        <v>8</v>
      </c>
      <c r="G33" s="255"/>
      <c r="H33" s="255">
        <f t="shared" si="4"/>
        <v>8</v>
      </c>
      <c r="I33" s="255"/>
      <c r="J33" s="255">
        <f t="shared" si="2"/>
        <v>8</v>
      </c>
      <c r="K33" s="255"/>
      <c r="L33" s="238">
        <v>29</v>
      </c>
    </row>
    <row r="34" spans="1:12" ht="15" customHeight="1">
      <c r="A34" s="263" t="s">
        <v>215</v>
      </c>
      <c r="B34" s="29" t="s">
        <v>108</v>
      </c>
      <c r="C34" s="261"/>
      <c r="D34" s="255">
        <f t="shared" si="0"/>
        <v>0</v>
      </c>
      <c r="E34" s="255">
        <v>8</v>
      </c>
      <c r="F34" s="255">
        <f t="shared" si="1"/>
        <v>8</v>
      </c>
      <c r="G34" s="255"/>
      <c r="H34" s="255">
        <f t="shared" si="4"/>
        <v>8</v>
      </c>
      <c r="I34" s="255"/>
      <c r="J34" s="255">
        <f t="shared" si="2"/>
        <v>8</v>
      </c>
      <c r="K34" s="255"/>
      <c r="L34" s="238">
        <v>30</v>
      </c>
    </row>
    <row r="35" spans="1:12" ht="15" customHeight="1">
      <c r="A35" s="264" t="s">
        <v>216</v>
      </c>
      <c r="B35" s="265" t="s">
        <v>150</v>
      </c>
      <c r="C35" s="261"/>
      <c r="D35" s="255">
        <f t="shared" si="0"/>
        <v>0</v>
      </c>
      <c r="E35" s="255">
        <v>7</v>
      </c>
      <c r="F35" s="255">
        <f t="shared" si="1"/>
        <v>7</v>
      </c>
      <c r="G35" s="255"/>
      <c r="H35" s="255">
        <f t="shared" si="4"/>
        <v>7</v>
      </c>
      <c r="I35" s="255"/>
      <c r="J35" s="255">
        <f t="shared" si="2"/>
        <v>7</v>
      </c>
      <c r="K35" s="255"/>
      <c r="L35" s="238">
        <v>31</v>
      </c>
    </row>
    <row r="36" spans="1:12" ht="15" customHeight="1">
      <c r="A36" s="266" t="s">
        <v>217</v>
      </c>
      <c r="B36" s="257" t="s">
        <v>68</v>
      </c>
      <c r="C36" s="261"/>
      <c r="D36" s="255">
        <f t="shared" si="0"/>
        <v>0</v>
      </c>
      <c r="E36" s="255">
        <v>6</v>
      </c>
      <c r="F36" s="255">
        <f t="shared" si="1"/>
        <v>6</v>
      </c>
      <c r="G36" s="255"/>
      <c r="H36" s="255">
        <f t="shared" si="4"/>
        <v>6</v>
      </c>
      <c r="I36" s="255"/>
      <c r="J36" s="255">
        <f t="shared" si="2"/>
        <v>6</v>
      </c>
      <c r="K36" s="255"/>
      <c r="L36" s="238">
        <v>32</v>
      </c>
    </row>
    <row r="37" spans="1:12" ht="15" customHeight="1">
      <c r="A37" s="263" t="s">
        <v>218</v>
      </c>
      <c r="B37" s="29" t="s">
        <v>134</v>
      </c>
      <c r="C37" s="261"/>
      <c r="D37" s="255">
        <f t="shared" si="0"/>
        <v>0</v>
      </c>
      <c r="E37" s="255">
        <v>3</v>
      </c>
      <c r="F37" s="255">
        <f t="shared" si="1"/>
        <v>3</v>
      </c>
      <c r="G37" s="255"/>
      <c r="H37" s="255">
        <f t="shared" si="4"/>
        <v>3</v>
      </c>
      <c r="I37" s="255"/>
      <c r="J37" s="255">
        <f t="shared" si="2"/>
        <v>3</v>
      </c>
      <c r="K37" s="255"/>
      <c r="L37" s="238">
        <v>33</v>
      </c>
    </row>
    <row r="38" spans="1:12" ht="15" customHeight="1">
      <c r="A38" s="266" t="s">
        <v>219</v>
      </c>
      <c r="B38" s="257" t="s">
        <v>68</v>
      </c>
      <c r="C38" s="261"/>
      <c r="D38" s="255">
        <f t="shared" si="0"/>
        <v>0</v>
      </c>
      <c r="E38" s="255">
        <v>2</v>
      </c>
      <c r="F38" s="255">
        <f t="shared" si="1"/>
        <v>2</v>
      </c>
      <c r="G38" s="255"/>
      <c r="H38" s="255">
        <f t="shared" si="4"/>
        <v>2</v>
      </c>
      <c r="I38" s="255"/>
      <c r="J38" s="255">
        <f t="shared" si="2"/>
        <v>2</v>
      </c>
      <c r="K38" s="255"/>
      <c r="L38" s="238">
        <v>34</v>
      </c>
    </row>
    <row r="40" spans="1:12" ht="15.75">
      <c r="A40" s="341" t="s">
        <v>220</v>
      </c>
      <c r="B40" s="342"/>
      <c r="C40" s="333" t="s">
        <v>221</v>
      </c>
      <c r="D40" s="334"/>
      <c r="E40" s="333" t="s">
        <v>222</v>
      </c>
      <c r="F40" s="334"/>
      <c r="G40" s="333" t="s">
        <v>176</v>
      </c>
      <c r="H40" s="334"/>
      <c r="I40" s="333" t="s">
        <v>177</v>
      </c>
      <c r="J40" s="334"/>
      <c r="L40" s="238" t="s">
        <v>162</v>
      </c>
    </row>
    <row r="41" spans="1:12" ht="4.5" customHeight="1">
      <c r="A41" s="268"/>
      <c r="B41" s="269"/>
      <c r="L41" s="250"/>
    </row>
    <row r="42" spans="1:12" ht="15.75">
      <c r="A42" s="340" t="s">
        <v>19</v>
      </c>
      <c r="B42" s="340"/>
      <c r="C42" s="240">
        <v>7</v>
      </c>
      <c r="D42" s="255">
        <f t="shared" ref="D42:D50" si="5">C42</f>
        <v>7</v>
      </c>
      <c r="E42" s="240">
        <v>8</v>
      </c>
      <c r="F42" s="255">
        <f t="shared" ref="F42:F50" si="6">D42+E42</f>
        <v>15</v>
      </c>
      <c r="G42" s="240"/>
      <c r="H42" s="255">
        <f t="shared" ref="H42:H50" si="7">F42+G42</f>
        <v>15</v>
      </c>
      <c r="I42" s="240"/>
      <c r="J42" s="255">
        <f t="shared" ref="J42:J50" si="8">H42+I42</f>
        <v>15</v>
      </c>
      <c r="L42" s="238">
        <v>1</v>
      </c>
    </row>
    <row r="43" spans="1:12" ht="15.75">
      <c r="A43" s="337" t="s">
        <v>108</v>
      </c>
      <c r="B43" s="337"/>
      <c r="C43" s="240">
        <v>6</v>
      </c>
      <c r="D43" s="255">
        <f t="shared" si="5"/>
        <v>6</v>
      </c>
      <c r="E43" s="240">
        <v>8</v>
      </c>
      <c r="F43" s="255">
        <f t="shared" si="6"/>
        <v>14</v>
      </c>
      <c r="G43" s="240"/>
      <c r="H43" s="255">
        <f t="shared" si="7"/>
        <v>14</v>
      </c>
      <c r="I43" s="240"/>
      <c r="J43" s="255">
        <f t="shared" si="8"/>
        <v>14</v>
      </c>
      <c r="L43" s="238">
        <v>2</v>
      </c>
    </row>
    <row r="44" spans="1:12" ht="15.75">
      <c r="A44" s="340" t="s">
        <v>68</v>
      </c>
      <c r="B44" s="340"/>
      <c r="C44" s="240">
        <v>3</v>
      </c>
      <c r="D44" s="255">
        <f t="shared" si="5"/>
        <v>3</v>
      </c>
      <c r="E44" s="240">
        <v>6</v>
      </c>
      <c r="F44" s="255">
        <f t="shared" si="6"/>
        <v>9</v>
      </c>
      <c r="G44" s="240"/>
      <c r="H44" s="255">
        <f t="shared" si="7"/>
        <v>9</v>
      </c>
      <c r="I44" s="240"/>
      <c r="J44" s="255">
        <f t="shared" si="8"/>
        <v>9</v>
      </c>
      <c r="L44" s="238">
        <v>3</v>
      </c>
    </row>
    <row r="45" spans="1:12" ht="15.75">
      <c r="A45" s="337" t="s">
        <v>139</v>
      </c>
      <c r="B45" s="337"/>
      <c r="C45" s="240">
        <v>2</v>
      </c>
      <c r="D45" s="255">
        <f t="shared" si="5"/>
        <v>2</v>
      </c>
      <c r="E45" s="240">
        <v>3</v>
      </c>
      <c r="F45" s="255">
        <f t="shared" si="6"/>
        <v>5</v>
      </c>
      <c r="G45" s="240"/>
      <c r="H45" s="255">
        <f t="shared" si="7"/>
        <v>5</v>
      </c>
      <c r="I45" s="240"/>
      <c r="J45" s="255">
        <f t="shared" si="8"/>
        <v>5</v>
      </c>
      <c r="L45" s="238">
        <v>4</v>
      </c>
    </row>
    <row r="46" spans="1:12" ht="15.75">
      <c r="A46" s="340" t="s">
        <v>91</v>
      </c>
      <c r="B46" s="340"/>
      <c r="C46" s="240">
        <v>2</v>
      </c>
      <c r="D46" s="255">
        <f t="shared" si="5"/>
        <v>2</v>
      </c>
      <c r="E46" s="240">
        <v>2</v>
      </c>
      <c r="F46" s="255">
        <f t="shared" si="6"/>
        <v>4</v>
      </c>
      <c r="G46" s="240"/>
      <c r="H46" s="255">
        <f t="shared" si="7"/>
        <v>4</v>
      </c>
      <c r="I46" s="240"/>
      <c r="J46" s="255">
        <f t="shared" si="8"/>
        <v>4</v>
      </c>
      <c r="L46" s="238">
        <v>5</v>
      </c>
    </row>
    <row r="47" spans="1:12" ht="15.75">
      <c r="A47" s="340" t="s">
        <v>56</v>
      </c>
      <c r="B47" s="340"/>
      <c r="C47" s="240">
        <v>1</v>
      </c>
      <c r="D47" s="255">
        <f t="shared" si="5"/>
        <v>1</v>
      </c>
      <c r="E47" s="240">
        <v>2</v>
      </c>
      <c r="F47" s="255">
        <f t="shared" si="6"/>
        <v>3</v>
      </c>
      <c r="G47" s="240"/>
      <c r="H47" s="255">
        <f t="shared" si="7"/>
        <v>3</v>
      </c>
      <c r="I47" s="240"/>
      <c r="J47" s="255">
        <f t="shared" si="8"/>
        <v>3</v>
      </c>
      <c r="L47" s="238">
        <v>6</v>
      </c>
    </row>
    <row r="48" spans="1:12" ht="15.75">
      <c r="A48" s="337" t="s">
        <v>103</v>
      </c>
      <c r="B48" s="337"/>
      <c r="C48" s="240">
        <v>2</v>
      </c>
      <c r="D48" s="255">
        <f t="shared" si="5"/>
        <v>2</v>
      </c>
      <c r="E48" s="240">
        <v>1</v>
      </c>
      <c r="F48" s="255">
        <f t="shared" si="6"/>
        <v>3</v>
      </c>
      <c r="G48" s="240"/>
      <c r="H48" s="255">
        <f t="shared" si="7"/>
        <v>3</v>
      </c>
      <c r="I48" s="240"/>
      <c r="J48" s="255">
        <f t="shared" si="8"/>
        <v>3</v>
      </c>
      <c r="L48" s="238">
        <v>7</v>
      </c>
    </row>
    <row r="49" spans="1:12" ht="15.75">
      <c r="A49" s="337" t="s">
        <v>134</v>
      </c>
      <c r="B49" s="337"/>
      <c r="C49" s="240">
        <v>0</v>
      </c>
      <c r="D49" s="255">
        <f t="shared" si="5"/>
        <v>0</v>
      </c>
      <c r="E49" s="240">
        <v>1</v>
      </c>
      <c r="F49" s="255">
        <f t="shared" si="6"/>
        <v>1</v>
      </c>
      <c r="G49" s="240"/>
      <c r="H49" s="255">
        <f t="shared" si="7"/>
        <v>1</v>
      </c>
      <c r="I49" s="240"/>
      <c r="J49" s="255">
        <f t="shared" si="8"/>
        <v>1</v>
      </c>
      <c r="L49" s="238">
        <v>8</v>
      </c>
    </row>
    <row r="50" spans="1:12" ht="15.75">
      <c r="A50" s="338" t="s">
        <v>150</v>
      </c>
      <c r="B50" s="338"/>
      <c r="C50" s="240">
        <v>0</v>
      </c>
      <c r="D50" s="255">
        <f t="shared" si="5"/>
        <v>0</v>
      </c>
      <c r="E50" s="240">
        <v>1</v>
      </c>
      <c r="F50" s="255">
        <f t="shared" si="6"/>
        <v>1</v>
      </c>
      <c r="G50" s="240"/>
      <c r="H50" s="255">
        <f t="shared" si="7"/>
        <v>1</v>
      </c>
      <c r="I50" s="240"/>
      <c r="J50" s="255">
        <f t="shared" si="8"/>
        <v>1</v>
      </c>
      <c r="L50" s="238">
        <v>9</v>
      </c>
    </row>
  </sheetData>
  <mergeCells count="29">
    <mergeCell ref="A48:B48"/>
    <mergeCell ref="A49:B49"/>
    <mergeCell ref="A50:B50"/>
    <mergeCell ref="L1:L3"/>
    <mergeCell ref="A42:B42"/>
    <mergeCell ref="A43:B43"/>
    <mergeCell ref="A44:B44"/>
    <mergeCell ref="A45:B45"/>
    <mergeCell ref="A46:B46"/>
    <mergeCell ref="A47:B47"/>
    <mergeCell ref="H2:H3"/>
    <mergeCell ref="I2:I3"/>
    <mergeCell ref="J2:J3"/>
    <mergeCell ref="A3:B3"/>
    <mergeCell ref="A40:B40"/>
    <mergeCell ref="C40:D40"/>
    <mergeCell ref="E40:F40"/>
    <mergeCell ref="G40:H40"/>
    <mergeCell ref="I40:J40"/>
    <mergeCell ref="A1:B2"/>
    <mergeCell ref="C1:D1"/>
    <mergeCell ref="E1:F1"/>
    <mergeCell ref="G1:H1"/>
    <mergeCell ref="I1:J1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Pointage</vt:lpstr>
      <vt:lpstr>Tableau 32</vt:lpstr>
      <vt:lpstr>Classement T2</vt:lpstr>
      <vt:lpstr>Classement T1+T2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2025-11-25T05:16:30Z</dcterms:created>
  <dcterms:modified xsi:type="dcterms:W3CDTF">2025-11-25T05:55:49Z</dcterms:modified>
</cp:coreProperties>
</file>